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firstSheet="5" activeTab="9"/>
  </bookViews>
  <sheets>
    <sheet name="Alūksnes ziema 2020" sheetId="1" r:id="rId1"/>
    <sheet name="LIZUMS 2020" sheetId="2" r:id="rId2"/>
    <sheet name="LĪVĀNI 2020" sheetId="3" r:id="rId3"/>
    <sheet name="KOLKA 2020" sheetId="4" r:id="rId4"/>
    <sheet name="TARTU 2020" sheetId="5" r:id="rId5"/>
    <sheet name="Jaunlaicene-stipro skrējiens" sheetId="6" r:id="rId6"/>
    <sheet name="LITENE 2020" sheetId="7" r:id="rId7"/>
    <sheet name="Velēna- stipro skrējiens" sheetId="8" r:id="rId8"/>
    <sheet name="Varakļāni 2020" sheetId="9" r:id="rId9"/>
    <sheet name="Priekuļi 2020" sheetId="10" r:id="rId10"/>
  </sheets>
  <calcPr calcId="144525"/>
</workbook>
</file>

<file path=xl/calcChain.xml><?xml version="1.0" encoding="utf-8"?>
<calcChain xmlns="http://schemas.openxmlformats.org/spreadsheetml/2006/main">
  <c r="F9" i="10" l="1"/>
  <c r="N42" i="10"/>
  <c r="N43" i="10"/>
  <c r="N44" i="10"/>
  <c r="N45" i="10"/>
  <c r="N46" i="10"/>
  <c r="N47" i="10"/>
  <c r="N48" i="10"/>
  <c r="J42" i="10"/>
  <c r="J43" i="10"/>
  <c r="J44" i="10"/>
  <c r="J45" i="10"/>
  <c r="J46" i="10"/>
  <c r="J47" i="10"/>
  <c r="J48" i="10"/>
  <c r="F42" i="10"/>
  <c r="F43" i="10"/>
  <c r="F44" i="10"/>
  <c r="F45" i="10"/>
  <c r="F46" i="10"/>
  <c r="F47" i="10"/>
  <c r="F48" i="10"/>
  <c r="N32" i="10"/>
  <c r="N33" i="10"/>
  <c r="N34" i="10"/>
  <c r="N35" i="10"/>
  <c r="N36" i="10"/>
  <c r="N37" i="10"/>
  <c r="J32" i="10"/>
  <c r="J33" i="10"/>
  <c r="J34" i="10"/>
  <c r="J35" i="10"/>
  <c r="J36" i="10"/>
  <c r="J37" i="10"/>
  <c r="F32" i="10"/>
  <c r="Q32" i="10" s="1"/>
  <c r="F33" i="10"/>
  <c r="Q33" i="10" s="1"/>
  <c r="F34" i="10"/>
  <c r="F35" i="10"/>
  <c r="F36" i="10"/>
  <c r="F37" i="10"/>
  <c r="N19" i="10"/>
  <c r="N20" i="10"/>
  <c r="N21" i="10"/>
  <c r="J19" i="10"/>
  <c r="J20" i="10"/>
  <c r="J21" i="10"/>
  <c r="N12" i="10"/>
  <c r="F12" i="10"/>
  <c r="F19" i="10"/>
  <c r="F20" i="10"/>
  <c r="F21" i="10"/>
  <c r="N41" i="10"/>
  <c r="J41" i="10"/>
  <c r="F41" i="10"/>
  <c r="N40" i="10"/>
  <c r="J40" i="10"/>
  <c r="F40" i="10"/>
  <c r="N31" i="10"/>
  <c r="J31" i="10"/>
  <c r="F31" i="10"/>
  <c r="N30" i="10"/>
  <c r="J30" i="10"/>
  <c r="F30" i="10"/>
  <c r="N29" i="10"/>
  <c r="J29" i="10"/>
  <c r="F29" i="10"/>
  <c r="N28" i="10"/>
  <c r="J28" i="10"/>
  <c r="F28" i="10"/>
  <c r="N27" i="10"/>
  <c r="J27" i="10"/>
  <c r="F27" i="10"/>
  <c r="N26" i="10"/>
  <c r="J26" i="10"/>
  <c r="F26" i="10"/>
  <c r="N25" i="10"/>
  <c r="J25" i="10"/>
  <c r="F25" i="10"/>
  <c r="N24" i="10"/>
  <c r="J24" i="10"/>
  <c r="F24" i="10"/>
  <c r="N18" i="10"/>
  <c r="J18" i="10"/>
  <c r="F18" i="10"/>
  <c r="N17" i="10"/>
  <c r="J17" i="10"/>
  <c r="F17" i="10"/>
  <c r="N16" i="10"/>
  <c r="J16" i="10"/>
  <c r="F16" i="10"/>
  <c r="N15" i="10"/>
  <c r="J15" i="10"/>
  <c r="F15" i="10"/>
  <c r="N11" i="10"/>
  <c r="J11" i="10"/>
  <c r="F11" i="10"/>
  <c r="N10" i="10"/>
  <c r="J10" i="10"/>
  <c r="F10" i="10"/>
  <c r="N9" i="10"/>
  <c r="J9" i="10"/>
  <c r="N8" i="10"/>
  <c r="J8" i="10"/>
  <c r="F8" i="10"/>
  <c r="Q48" i="10" l="1"/>
  <c r="Q47" i="10"/>
  <c r="Q46" i="10"/>
  <c r="Q45" i="10"/>
  <c r="Q44" i="10"/>
  <c r="Q43" i="10"/>
  <c r="Q42" i="10"/>
  <c r="Q41" i="10"/>
  <c r="Q37" i="10"/>
  <c r="Q36" i="10"/>
  <c r="Q35" i="10"/>
  <c r="Q34" i="10"/>
  <c r="Q31" i="10"/>
  <c r="Q29" i="10"/>
  <c r="Q27" i="10"/>
  <c r="Q25" i="10"/>
  <c r="Q21" i="10"/>
  <c r="Q20" i="10"/>
  <c r="Q19" i="10"/>
  <c r="Q18" i="10"/>
  <c r="Q16" i="10"/>
  <c r="Q11" i="10"/>
  <c r="Q9" i="10"/>
  <c r="Q8" i="10"/>
  <c r="Q10" i="10"/>
  <c r="Q15" i="10"/>
  <c r="Q17" i="10"/>
  <c r="Q24" i="10"/>
  <c r="Q26" i="10"/>
  <c r="Q28" i="10"/>
  <c r="Q30" i="10"/>
  <c r="Q40" i="10"/>
  <c r="N33" i="9"/>
  <c r="J33" i="9"/>
  <c r="F33" i="9"/>
  <c r="N32" i="9"/>
  <c r="J32" i="9"/>
  <c r="F32" i="9"/>
  <c r="N29" i="9"/>
  <c r="J29" i="9"/>
  <c r="F29" i="9"/>
  <c r="N28" i="9"/>
  <c r="J28" i="9"/>
  <c r="F28" i="9"/>
  <c r="N27" i="9"/>
  <c r="J27" i="9"/>
  <c r="F27" i="9"/>
  <c r="N24" i="9"/>
  <c r="J24" i="9"/>
  <c r="F24" i="9"/>
  <c r="N23" i="9"/>
  <c r="J23" i="9"/>
  <c r="F23" i="9"/>
  <c r="N22" i="9"/>
  <c r="J22" i="9"/>
  <c r="F22" i="9"/>
  <c r="N21" i="9"/>
  <c r="J21" i="9"/>
  <c r="F21" i="9"/>
  <c r="N20" i="9"/>
  <c r="J20" i="9"/>
  <c r="F20" i="9"/>
  <c r="N17" i="9"/>
  <c r="J17" i="9"/>
  <c r="F17" i="9"/>
  <c r="N16" i="9"/>
  <c r="J16" i="9"/>
  <c r="F16" i="9"/>
  <c r="N15" i="9"/>
  <c r="J15" i="9"/>
  <c r="F15" i="9"/>
  <c r="N14" i="9"/>
  <c r="J14" i="9"/>
  <c r="F14" i="9"/>
  <c r="N11" i="9"/>
  <c r="J11" i="9"/>
  <c r="F11" i="9"/>
  <c r="N10" i="9"/>
  <c r="J10" i="9"/>
  <c r="F10" i="9"/>
  <c r="N9" i="9"/>
  <c r="J9" i="9"/>
  <c r="F9" i="9"/>
  <c r="N8" i="9"/>
  <c r="J8" i="9"/>
  <c r="F8" i="9"/>
  <c r="Q33" i="9" l="1"/>
  <c r="Q29" i="9"/>
  <c r="Q22" i="9"/>
  <c r="Q20" i="9"/>
  <c r="Q14" i="9"/>
  <c r="Q16" i="9"/>
  <c r="Q8" i="9"/>
  <c r="Q10" i="9"/>
  <c r="Q24" i="9"/>
  <c r="Q21" i="9"/>
  <c r="Q23" i="9"/>
  <c r="Q32" i="9"/>
  <c r="Q27" i="9"/>
  <c r="Q28" i="9"/>
  <c r="Q9" i="9"/>
  <c r="Q11" i="9"/>
  <c r="Q15" i="9"/>
  <c r="Q17" i="9"/>
  <c r="L40" i="8"/>
  <c r="L25" i="8"/>
  <c r="L26" i="8"/>
  <c r="L28" i="8"/>
  <c r="L24" i="8"/>
  <c r="L15" i="8"/>
  <c r="L14" i="8"/>
  <c r="L38" i="8"/>
  <c r="L37" i="8"/>
  <c r="L35" i="8"/>
  <c r="L34" i="8"/>
  <c r="L21" i="8"/>
  <c r="L19" i="8"/>
  <c r="L17" i="8"/>
  <c r="L16" i="8"/>
  <c r="L11" i="8"/>
  <c r="L10" i="8"/>
  <c r="L9" i="8"/>
  <c r="L8" i="8"/>
  <c r="N11" i="7" l="1"/>
  <c r="F15" i="7"/>
  <c r="Q26" i="7"/>
  <c r="J26" i="7"/>
  <c r="N31" i="7"/>
  <c r="J31" i="7"/>
  <c r="F31" i="7"/>
  <c r="N30" i="7"/>
  <c r="J30" i="7"/>
  <c r="F30" i="7"/>
  <c r="N27" i="7"/>
  <c r="J27" i="7"/>
  <c r="F27" i="7"/>
  <c r="N26" i="7"/>
  <c r="F26" i="7"/>
  <c r="N25" i="7"/>
  <c r="J25" i="7"/>
  <c r="F25" i="7"/>
  <c r="N24" i="7"/>
  <c r="J24" i="7"/>
  <c r="F24" i="7"/>
  <c r="N23" i="7"/>
  <c r="J23" i="7"/>
  <c r="F23" i="7"/>
  <c r="N22" i="7"/>
  <c r="J22" i="7"/>
  <c r="F22" i="7"/>
  <c r="N21" i="7"/>
  <c r="J21" i="7"/>
  <c r="F21" i="7"/>
  <c r="N18" i="7"/>
  <c r="J18" i="7"/>
  <c r="F18" i="7"/>
  <c r="N17" i="7"/>
  <c r="J17" i="7"/>
  <c r="F17" i="7"/>
  <c r="N16" i="7"/>
  <c r="J16" i="7"/>
  <c r="F16" i="7"/>
  <c r="N15" i="7"/>
  <c r="J15" i="7"/>
  <c r="N14" i="7"/>
  <c r="J14" i="7"/>
  <c r="F14" i="7"/>
  <c r="J11" i="7"/>
  <c r="F11" i="7"/>
  <c r="N10" i="7"/>
  <c r="J10" i="7"/>
  <c r="F10" i="7"/>
  <c r="N9" i="7"/>
  <c r="J9" i="7"/>
  <c r="F9" i="7"/>
  <c r="N8" i="7"/>
  <c r="J8" i="7"/>
  <c r="F8" i="7"/>
  <c r="Q11" i="7" l="1"/>
  <c r="Q8" i="7"/>
  <c r="Q14" i="7"/>
  <c r="Q15" i="7"/>
  <c r="Q16" i="7"/>
  <c r="Q18" i="7"/>
  <c r="Q22" i="7"/>
  <c r="Q24" i="7"/>
  <c r="Q27" i="7"/>
  <c r="Q10" i="7"/>
  <c r="Q9" i="7"/>
  <c r="Q17" i="7"/>
  <c r="Q21" i="7"/>
  <c r="Q23" i="7"/>
  <c r="Q25" i="7"/>
  <c r="Q31" i="7"/>
  <c r="Q30" i="7"/>
  <c r="L34" i="6"/>
  <c r="L35" i="6"/>
  <c r="L36" i="6"/>
  <c r="L37" i="6"/>
  <c r="L38" i="6"/>
  <c r="L39" i="6"/>
  <c r="L33" i="6"/>
  <c r="L25" i="6"/>
  <c r="L26" i="6"/>
  <c r="L27" i="6"/>
  <c r="L28" i="6"/>
  <c r="L29" i="6"/>
  <c r="L30" i="6"/>
  <c r="L19" i="6"/>
  <c r="L16" i="6"/>
  <c r="L13" i="6"/>
  <c r="L14" i="6"/>
  <c r="L15" i="6"/>
  <c r="L17" i="6"/>
  <c r="L18" i="6"/>
  <c r="L20" i="6"/>
  <c r="L21" i="6"/>
  <c r="L12" i="6"/>
  <c r="L11" i="6"/>
  <c r="L10" i="6"/>
  <c r="L9" i="6"/>
  <c r="L8" i="6"/>
  <c r="Q34" i="5" l="1"/>
  <c r="N34" i="5"/>
  <c r="N35" i="5"/>
  <c r="J34" i="5"/>
  <c r="J35" i="5"/>
  <c r="F35" i="5"/>
  <c r="F34" i="5"/>
  <c r="N39" i="5"/>
  <c r="J39" i="5"/>
  <c r="F39" i="5"/>
  <c r="N38" i="5"/>
  <c r="J38" i="5"/>
  <c r="F38" i="5"/>
  <c r="N33" i="5"/>
  <c r="J33" i="5"/>
  <c r="F33" i="5"/>
  <c r="N32" i="5"/>
  <c r="J32" i="5"/>
  <c r="F32" i="5"/>
  <c r="N31" i="5"/>
  <c r="J31" i="5"/>
  <c r="F31" i="5"/>
  <c r="N30" i="5"/>
  <c r="J30" i="5"/>
  <c r="F30" i="5"/>
  <c r="N27" i="5"/>
  <c r="J27" i="5"/>
  <c r="F27" i="5"/>
  <c r="N26" i="5"/>
  <c r="F26" i="5"/>
  <c r="N25" i="5"/>
  <c r="J25" i="5"/>
  <c r="F25" i="5"/>
  <c r="N24" i="5"/>
  <c r="J24" i="5"/>
  <c r="F24" i="5"/>
  <c r="N23" i="5"/>
  <c r="J23" i="5"/>
  <c r="F23" i="5"/>
  <c r="N22" i="5"/>
  <c r="J22" i="5"/>
  <c r="F22" i="5"/>
  <c r="N21" i="5"/>
  <c r="J21" i="5"/>
  <c r="F21" i="5"/>
  <c r="N18" i="5"/>
  <c r="J18" i="5"/>
  <c r="F18" i="5"/>
  <c r="N17" i="5"/>
  <c r="J17" i="5"/>
  <c r="F17" i="5"/>
  <c r="N16" i="5"/>
  <c r="J16" i="5"/>
  <c r="F16" i="5"/>
  <c r="N15" i="5"/>
  <c r="J15" i="5"/>
  <c r="N14" i="5"/>
  <c r="J14" i="5"/>
  <c r="F14" i="5"/>
  <c r="J11" i="5"/>
  <c r="F11" i="5"/>
  <c r="N10" i="5"/>
  <c r="J10" i="5"/>
  <c r="F10" i="5"/>
  <c r="N9" i="5"/>
  <c r="J9" i="5"/>
  <c r="F9" i="5"/>
  <c r="N8" i="5"/>
  <c r="J8" i="5"/>
  <c r="F8" i="5"/>
  <c r="Q33" i="5" l="1"/>
  <c r="Q35" i="5"/>
  <c r="Q27" i="5"/>
  <c r="Q22" i="5"/>
  <c r="Q25" i="5"/>
  <c r="Q18" i="5"/>
  <c r="Q16" i="5"/>
  <c r="Q14" i="5"/>
  <c r="Q8" i="5"/>
  <c r="Q10" i="5"/>
  <c r="Q30" i="5"/>
  <c r="Q32" i="5"/>
  <c r="Q39" i="5"/>
  <c r="Q9" i="5"/>
  <c r="Q15" i="5"/>
  <c r="Q17" i="5"/>
  <c r="Q21" i="5"/>
  <c r="Q23" i="5"/>
  <c r="Q24" i="5"/>
  <c r="Q31" i="5"/>
  <c r="Q38" i="5"/>
  <c r="F31" i="4"/>
  <c r="N29" i="4"/>
  <c r="N28" i="4"/>
  <c r="N21" i="4"/>
  <c r="J21" i="4"/>
  <c r="F21" i="4"/>
  <c r="N12" i="4"/>
  <c r="N13" i="4"/>
  <c r="N14" i="4"/>
  <c r="J12" i="4"/>
  <c r="J13" i="4"/>
  <c r="J14" i="4"/>
  <c r="F12" i="4"/>
  <c r="F13" i="4"/>
  <c r="F14" i="4"/>
  <c r="N43" i="4"/>
  <c r="J43" i="4"/>
  <c r="F43" i="4"/>
  <c r="N42" i="4"/>
  <c r="F42" i="4"/>
  <c r="N41" i="4"/>
  <c r="J41" i="4"/>
  <c r="F41" i="4"/>
  <c r="N40" i="4"/>
  <c r="J40" i="4"/>
  <c r="F40" i="4"/>
  <c r="N37" i="4"/>
  <c r="J37" i="4"/>
  <c r="F37" i="4"/>
  <c r="N36" i="4"/>
  <c r="J36" i="4"/>
  <c r="F36" i="4"/>
  <c r="N35" i="4"/>
  <c r="J35" i="4"/>
  <c r="F35" i="4"/>
  <c r="N34" i="4"/>
  <c r="J34" i="4"/>
  <c r="F34" i="4"/>
  <c r="J31" i="4"/>
  <c r="N30" i="4"/>
  <c r="J30" i="4"/>
  <c r="F30" i="4"/>
  <c r="J29" i="4"/>
  <c r="F29" i="4"/>
  <c r="J28" i="4"/>
  <c r="F28" i="4"/>
  <c r="N27" i="4"/>
  <c r="J27" i="4"/>
  <c r="F27" i="4"/>
  <c r="N26" i="4"/>
  <c r="J26" i="4"/>
  <c r="F26" i="4"/>
  <c r="N25" i="4"/>
  <c r="J25" i="4"/>
  <c r="F25" i="4"/>
  <c r="N24" i="4"/>
  <c r="J24" i="4"/>
  <c r="F24" i="4"/>
  <c r="N20" i="4"/>
  <c r="J20" i="4"/>
  <c r="F20" i="4"/>
  <c r="N19" i="4"/>
  <c r="J19" i="4"/>
  <c r="F19" i="4"/>
  <c r="N18" i="4"/>
  <c r="J18" i="4"/>
  <c r="F18" i="4"/>
  <c r="N17" i="4"/>
  <c r="J17" i="4"/>
  <c r="F17" i="4"/>
  <c r="N11" i="4"/>
  <c r="J11" i="4"/>
  <c r="F11" i="4"/>
  <c r="N10" i="4"/>
  <c r="J10" i="4"/>
  <c r="F10" i="4"/>
  <c r="N9" i="4"/>
  <c r="J9" i="4"/>
  <c r="F9" i="4"/>
  <c r="N8" i="4"/>
  <c r="J8" i="4"/>
  <c r="F8" i="4"/>
  <c r="Q29" i="4" l="1"/>
  <c r="Q36" i="4"/>
  <c r="Q35" i="4"/>
  <c r="Q40" i="4"/>
  <c r="Q24" i="4"/>
  <c r="Q26" i="4"/>
  <c r="Q28" i="4"/>
  <c r="Q25" i="4"/>
  <c r="Q27" i="4"/>
  <c r="Q30" i="4"/>
  <c r="Q34" i="4"/>
  <c r="Q41" i="4"/>
  <c r="Q43" i="4"/>
  <c r="Q21" i="4"/>
  <c r="Q19" i="4"/>
  <c r="Q18" i="4"/>
  <c r="Q20" i="4"/>
  <c r="Q17" i="4"/>
  <c r="Q10" i="4"/>
  <c r="Q14" i="4"/>
  <c r="Q13" i="4"/>
  <c r="Q8" i="4"/>
  <c r="Q12" i="4"/>
  <c r="Q11" i="4"/>
  <c r="Q9" i="4"/>
  <c r="Q23" i="3"/>
  <c r="J23" i="3"/>
  <c r="Q22" i="3"/>
  <c r="F22" i="3"/>
  <c r="N26" i="3"/>
  <c r="J32" i="3"/>
  <c r="N50" i="3"/>
  <c r="N51" i="3"/>
  <c r="J50" i="3"/>
  <c r="J51" i="3"/>
  <c r="F50" i="3"/>
  <c r="F51" i="3"/>
  <c r="N40" i="3"/>
  <c r="N41" i="3"/>
  <c r="N42" i="3"/>
  <c r="J40" i="3"/>
  <c r="J41" i="3"/>
  <c r="J42" i="3"/>
  <c r="F40" i="3"/>
  <c r="F41" i="3"/>
  <c r="F42" i="3"/>
  <c r="N28" i="3"/>
  <c r="N29" i="3"/>
  <c r="N30" i="3"/>
  <c r="N31" i="3"/>
  <c r="N33" i="3"/>
  <c r="J28" i="3"/>
  <c r="J29" i="3"/>
  <c r="J30" i="3"/>
  <c r="J31" i="3"/>
  <c r="J33" i="3"/>
  <c r="F28" i="3"/>
  <c r="F29" i="3"/>
  <c r="F30" i="3"/>
  <c r="F32" i="3"/>
  <c r="F33" i="3"/>
  <c r="N17" i="3"/>
  <c r="J17" i="3"/>
  <c r="F17" i="3"/>
  <c r="N11" i="3"/>
  <c r="J11" i="3"/>
  <c r="F11" i="3"/>
  <c r="N49" i="3"/>
  <c r="J49" i="3"/>
  <c r="F49" i="3"/>
  <c r="N48" i="3"/>
  <c r="J48" i="3"/>
  <c r="F48" i="3"/>
  <c r="N47" i="3"/>
  <c r="J47" i="3"/>
  <c r="F47" i="3"/>
  <c r="N46" i="3"/>
  <c r="J46" i="3"/>
  <c r="F46" i="3"/>
  <c r="N45" i="3"/>
  <c r="J45" i="3"/>
  <c r="F45" i="3"/>
  <c r="N39" i="3"/>
  <c r="J39" i="3"/>
  <c r="F39" i="3"/>
  <c r="N38" i="3"/>
  <c r="J38" i="3"/>
  <c r="F38" i="3"/>
  <c r="N37" i="3"/>
  <c r="J37" i="3"/>
  <c r="F37" i="3"/>
  <c r="N36" i="3"/>
  <c r="J36" i="3"/>
  <c r="F36" i="3"/>
  <c r="N27" i="3"/>
  <c r="J27" i="3"/>
  <c r="J26" i="3"/>
  <c r="F26" i="3"/>
  <c r="J25" i="3"/>
  <c r="F25" i="3"/>
  <c r="N24" i="3"/>
  <c r="J24" i="3"/>
  <c r="F24" i="3"/>
  <c r="N23" i="3"/>
  <c r="F23" i="3"/>
  <c r="N22" i="3"/>
  <c r="J22" i="3"/>
  <c r="N21" i="3"/>
  <c r="J21" i="3"/>
  <c r="F21" i="3"/>
  <c r="N20" i="3"/>
  <c r="J20" i="3"/>
  <c r="F20" i="3"/>
  <c r="N16" i="3"/>
  <c r="J16" i="3"/>
  <c r="F16" i="3"/>
  <c r="N15" i="3"/>
  <c r="J15" i="3"/>
  <c r="F15" i="3"/>
  <c r="N14" i="3"/>
  <c r="J14" i="3"/>
  <c r="F14" i="3"/>
  <c r="N10" i="3"/>
  <c r="J10" i="3"/>
  <c r="F10" i="3"/>
  <c r="N9" i="3"/>
  <c r="J9" i="3"/>
  <c r="F9" i="3"/>
  <c r="N8" i="3"/>
  <c r="J8" i="3"/>
  <c r="F8" i="3"/>
  <c r="Q46" i="3" l="1"/>
  <c r="Q45" i="3"/>
  <c r="Q51" i="3"/>
  <c r="Q50" i="3"/>
  <c r="Q49" i="3"/>
  <c r="Q48" i="3"/>
  <c r="Q47" i="3"/>
  <c r="Q38" i="3"/>
  <c r="Q42" i="3"/>
  <c r="Q37" i="3"/>
  <c r="Q36" i="3"/>
  <c r="Q41" i="3"/>
  <c r="Q39" i="3"/>
  <c r="Q40" i="3"/>
  <c r="Q26" i="3"/>
  <c r="Q20" i="3"/>
  <c r="Q33" i="3"/>
  <c r="Q30" i="3"/>
  <c r="Q29" i="3"/>
  <c r="Q28" i="3"/>
  <c r="Q24" i="3"/>
  <c r="Q21" i="3"/>
  <c r="Q16" i="3"/>
  <c r="Q15" i="3"/>
  <c r="Q17" i="3"/>
  <c r="Q14" i="3"/>
  <c r="Q9" i="3"/>
  <c r="Q8" i="3"/>
  <c r="Q10" i="3"/>
  <c r="Q11" i="3"/>
  <c r="F23" i="2"/>
  <c r="N19" i="2"/>
  <c r="Q18" i="2"/>
  <c r="J37" i="2"/>
  <c r="N38" i="2"/>
  <c r="J38" i="2"/>
  <c r="F38" i="2"/>
  <c r="N30" i="2"/>
  <c r="N31" i="2"/>
  <c r="J30" i="2"/>
  <c r="J31" i="2"/>
  <c r="F30" i="2"/>
  <c r="F31" i="2"/>
  <c r="Q31" i="2" s="1"/>
  <c r="N37" i="2"/>
  <c r="F37" i="2"/>
  <c r="N36" i="2"/>
  <c r="J36" i="2"/>
  <c r="F36" i="2"/>
  <c r="N35" i="2"/>
  <c r="J35" i="2"/>
  <c r="F35" i="2"/>
  <c r="N34" i="2"/>
  <c r="J34" i="2"/>
  <c r="F34" i="2"/>
  <c r="N29" i="2"/>
  <c r="J29" i="2"/>
  <c r="F29" i="2"/>
  <c r="N28" i="2"/>
  <c r="J28" i="2"/>
  <c r="F28" i="2"/>
  <c r="N25" i="2"/>
  <c r="J25" i="2"/>
  <c r="F25" i="2"/>
  <c r="J24" i="2"/>
  <c r="F24" i="2"/>
  <c r="N23" i="2"/>
  <c r="J23" i="2"/>
  <c r="N22" i="2"/>
  <c r="J22" i="2"/>
  <c r="F22" i="2"/>
  <c r="N21" i="2"/>
  <c r="F21" i="2"/>
  <c r="N20" i="2"/>
  <c r="J20" i="2"/>
  <c r="J19" i="2"/>
  <c r="F19" i="2"/>
  <c r="N18" i="2"/>
  <c r="J18" i="2"/>
  <c r="F18" i="2"/>
  <c r="N15" i="2"/>
  <c r="J15" i="2"/>
  <c r="F15" i="2"/>
  <c r="N14" i="2"/>
  <c r="J14" i="2"/>
  <c r="F14" i="2"/>
  <c r="N13" i="2"/>
  <c r="J13" i="2"/>
  <c r="F13" i="2"/>
  <c r="N10" i="2"/>
  <c r="J10" i="2"/>
  <c r="F10" i="2"/>
  <c r="N9" i="2"/>
  <c r="J9" i="2"/>
  <c r="F9" i="2"/>
  <c r="N8" i="2"/>
  <c r="J8" i="2"/>
  <c r="F8" i="2"/>
  <c r="Q38" i="2" l="1"/>
  <c r="Q37" i="2"/>
  <c r="Q36" i="2"/>
  <c r="Q35" i="2"/>
  <c r="Q30" i="2"/>
  <c r="Q29" i="2"/>
  <c r="Q25" i="2"/>
  <c r="Q24" i="2"/>
  <c r="Q23" i="2"/>
  <c r="Q22" i="2"/>
  <c r="Q19" i="2"/>
  <c r="Q14" i="2"/>
  <c r="Q9" i="2"/>
  <c r="Q8" i="2"/>
  <c r="Q10" i="2"/>
  <c r="Q13" i="2"/>
  <c r="Q15" i="2"/>
  <c r="Q28" i="2"/>
  <c r="Q34" i="2"/>
  <c r="L17" i="1" l="1"/>
  <c r="F17" i="1"/>
  <c r="L34" i="1"/>
  <c r="F33" i="1"/>
  <c r="L33" i="1" s="1"/>
  <c r="F34" i="1"/>
  <c r="F35" i="1"/>
  <c r="L35" i="1" s="1"/>
  <c r="F36" i="1"/>
  <c r="L36" i="1" s="1"/>
  <c r="F37" i="1"/>
  <c r="L37" i="1" s="1"/>
  <c r="F38" i="1"/>
  <c r="L38" i="1" s="1"/>
  <c r="F25" i="1"/>
  <c r="L25" i="1" s="1"/>
  <c r="F26" i="1"/>
  <c r="L26" i="1" s="1"/>
  <c r="F13" i="1"/>
  <c r="L13" i="1" s="1"/>
  <c r="F44" i="1"/>
  <c r="L44" i="1" s="1"/>
  <c r="F43" i="1"/>
  <c r="L43" i="1" s="1"/>
  <c r="F42" i="1"/>
  <c r="L42" i="1" s="1"/>
  <c r="F41" i="1"/>
  <c r="L41" i="1" s="1"/>
  <c r="F32" i="1"/>
  <c r="L32" i="1" s="1"/>
  <c r="F30" i="1"/>
  <c r="L30" i="1" s="1"/>
  <c r="F29" i="1"/>
  <c r="L29" i="1" s="1"/>
  <c r="F24" i="1"/>
  <c r="L24" i="1" s="1"/>
  <c r="F23" i="1"/>
  <c r="L23" i="1" s="1"/>
  <c r="F22" i="1"/>
  <c r="L22" i="1" s="1"/>
  <c r="F20" i="1"/>
  <c r="L20" i="1" s="1"/>
  <c r="F19" i="1"/>
  <c r="L19" i="1" s="1"/>
  <c r="F18" i="1"/>
  <c r="L18" i="1" s="1"/>
  <c r="F14" i="1"/>
  <c r="L14" i="1" s="1"/>
  <c r="F12" i="1"/>
  <c r="L12" i="1" s="1"/>
  <c r="F11" i="1"/>
  <c r="L11" i="1" s="1"/>
  <c r="F10" i="1"/>
  <c r="L10" i="1" s="1"/>
  <c r="F9" i="1"/>
  <c r="L9" i="1" s="1"/>
  <c r="F8" i="1"/>
  <c r="L8" i="1" s="1"/>
</calcChain>
</file>

<file path=xl/sharedStrings.xml><?xml version="1.0" encoding="utf-8"?>
<sst xmlns="http://schemas.openxmlformats.org/spreadsheetml/2006/main" count="920" uniqueCount="320">
  <si>
    <t>N.P.K</t>
  </si>
  <si>
    <t>vārds  uzvārds</t>
  </si>
  <si>
    <t>suns</t>
  </si>
  <si>
    <t>1.posms</t>
  </si>
  <si>
    <t>2.posms</t>
  </si>
  <si>
    <t>kopvērtējums</t>
  </si>
  <si>
    <t>laiks</t>
  </si>
  <si>
    <t>sodi</t>
  </si>
  <si>
    <t>kop.l.</t>
  </si>
  <si>
    <t xml:space="preserve">vieta </t>
  </si>
  <si>
    <t>hand.s.</t>
  </si>
  <si>
    <t>vieta</t>
  </si>
  <si>
    <t>SIEVIETES</t>
  </si>
  <si>
    <t>1.</t>
  </si>
  <si>
    <t>Ž.ŽUKOVSKA MELBĀRDE</t>
  </si>
  <si>
    <t>LORDIJA</t>
  </si>
  <si>
    <t>2.</t>
  </si>
  <si>
    <t>ELĪNA AKMENTIŅA</t>
  </si>
  <si>
    <t>RENDA</t>
  </si>
  <si>
    <t>3.</t>
  </si>
  <si>
    <t>INESE SMIKOVSKA</t>
  </si>
  <si>
    <t>DORA</t>
  </si>
  <si>
    <t>4.</t>
  </si>
  <si>
    <t>5.</t>
  </si>
  <si>
    <t>6.</t>
  </si>
  <si>
    <t>7.</t>
  </si>
  <si>
    <t>GUNA DUBA</t>
  </si>
  <si>
    <t>TIGRA</t>
  </si>
  <si>
    <t>VĪRIEŠI</t>
  </si>
  <si>
    <t>SERGEJS PRANCKUNS</t>
  </si>
  <si>
    <t>NORDS</t>
  </si>
  <si>
    <t>RAIVIS PODREZOVS</t>
  </si>
  <si>
    <t>ANDREJS PRIEDE</t>
  </si>
  <si>
    <t>RONDA</t>
  </si>
  <si>
    <t>JĀNIS KAMARŪTS</t>
  </si>
  <si>
    <t>EDVĪNS DILLE</t>
  </si>
  <si>
    <t>REMBO</t>
  </si>
  <si>
    <t xml:space="preserve">ANDREJS MELANČUKS </t>
  </si>
  <si>
    <t>GREJS</t>
  </si>
  <si>
    <t>8.</t>
  </si>
  <si>
    <t>JURIJS SMIKOVSKIS</t>
  </si>
  <si>
    <t>ARGUSS</t>
  </si>
  <si>
    <t>IESĀCĒJI</t>
  </si>
  <si>
    <t>RITA HOFMANE</t>
  </si>
  <si>
    <t>ŠEILA</t>
  </si>
  <si>
    <t>MONTA BIEZĀ</t>
  </si>
  <si>
    <t>KIMS</t>
  </si>
  <si>
    <t>BĒRNS AR SUNI</t>
  </si>
  <si>
    <t>RENĀTE PORUKA</t>
  </si>
  <si>
    <t>SANIJA PODREZOVA</t>
  </si>
  <si>
    <t>PRADA</t>
  </si>
  <si>
    <t>INESE KREVICA</t>
  </si>
  <si>
    <t>REGO</t>
  </si>
  <si>
    <t>" Alūksnes ziema 2020 "        SACENSĪBU PROTOKOLS</t>
  </si>
  <si>
    <t>_____22. februāris 2020.____  Alūksne</t>
  </si>
  <si>
    <t>soda sek.</t>
  </si>
  <si>
    <t>DAINA RUŅĢE</t>
  </si>
  <si>
    <t>PETRA</t>
  </si>
  <si>
    <t>LĀSMA TETEROVSKA</t>
  </si>
  <si>
    <t>ISO</t>
  </si>
  <si>
    <t>ENZO</t>
  </si>
  <si>
    <t>RAITIS ŠTOTAKS</t>
  </si>
  <si>
    <t>9.</t>
  </si>
  <si>
    <t>10.</t>
  </si>
  <si>
    <t>BROŅISLAVS LAGANOVSKIS</t>
  </si>
  <si>
    <t>RINGO</t>
  </si>
  <si>
    <t>ROCKY</t>
  </si>
  <si>
    <t>ENRIKO MELBĀRDIS</t>
  </si>
  <si>
    <t>EVELĪNA KALNIŅA</t>
  </si>
  <si>
    <t>HERO</t>
  </si>
  <si>
    <t>ANCE STRAKŠA</t>
  </si>
  <si>
    <t>HETTA</t>
  </si>
  <si>
    <t>REDA</t>
  </si>
  <si>
    <t>ILZE EGLE BALANDE</t>
  </si>
  <si>
    <t>BOLO FLIBOUN</t>
  </si>
  <si>
    <t>SOLVITA NIKOLAJEVA</t>
  </si>
  <si>
    <t>RUFUSS</t>
  </si>
  <si>
    <t>JĀNIS GALZONS</t>
  </si>
  <si>
    <t>COSTA</t>
  </si>
  <si>
    <t>LĪGA ĀBOLIŅA</t>
  </si>
  <si>
    <t>HEIDA</t>
  </si>
  <si>
    <t>KĀRLIS SMILTENS</t>
  </si>
  <si>
    <t>IEVA KREVICA</t>
  </si>
  <si>
    <t>BONIJA</t>
  </si>
  <si>
    <t>ARFA</t>
  </si>
  <si>
    <t>AIJA LIEPA</t>
  </si>
  <si>
    <t>NERRO</t>
  </si>
  <si>
    <t>69,37/0</t>
  </si>
  <si>
    <t>971,37/0</t>
  </si>
  <si>
    <t>160,81/0</t>
  </si>
  <si>
    <t>883,81/0</t>
  </si>
  <si>
    <t>SUŅU SPORTA SACENSĪBU PROTOKOLS</t>
  </si>
  <si>
    <t>N.p.k.</t>
  </si>
  <si>
    <t>Vārds, uzvārds</t>
  </si>
  <si>
    <t>Suņa vārds</t>
  </si>
  <si>
    <t>1. etaps</t>
  </si>
  <si>
    <t>2. etaps</t>
  </si>
  <si>
    <t>3. etaps</t>
  </si>
  <si>
    <t>Laiks</t>
  </si>
  <si>
    <t>soda laiks</t>
  </si>
  <si>
    <t>kop.laiks</t>
  </si>
  <si>
    <t>sod. sek.</t>
  </si>
  <si>
    <t>Kopējais laiks</t>
  </si>
  <si>
    <t>VIETA</t>
  </si>
  <si>
    <t>Jaunākā grupa ( līdz 46 gadiem )</t>
  </si>
  <si>
    <t>Lordija</t>
  </si>
  <si>
    <t>Andrejs Melančuks</t>
  </si>
  <si>
    <t>Grejs</t>
  </si>
  <si>
    <t>Raivis Podrezovs</t>
  </si>
  <si>
    <t>Rocky</t>
  </si>
  <si>
    <t>Vecākā grupa ( no 47 gadiem )</t>
  </si>
  <si>
    <t>Jānis Ķēbers</t>
  </si>
  <si>
    <t>Redo</t>
  </si>
  <si>
    <t>Sergejs Pranckuns</t>
  </si>
  <si>
    <t>Nords</t>
  </si>
  <si>
    <t>Andrejs Priede</t>
  </si>
  <si>
    <t>Ronda</t>
  </si>
  <si>
    <t>Iesācēju grupa</t>
  </si>
  <si>
    <t>Lāsma Teterovska</t>
  </si>
  <si>
    <t>Elīna Akmentiņa</t>
  </si>
  <si>
    <t>Renda</t>
  </si>
  <si>
    <t>Maza auguma suņu grupa</t>
  </si>
  <si>
    <t>Ieva Krevica</t>
  </si>
  <si>
    <t>Bonija</t>
  </si>
  <si>
    <t>Bono</t>
  </si>
  <si>
    <t>Grupa " Bērns ar suni "</t>
  </si>
  <si>
    <t>Sanija Podrezova</t>
  </si>
  <si>
    <t>Prada</t>
  </si>
  <si>
    <t>Enriko Melbārdis</t>
  </si>
  <si>
    <t>Inese Krevica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</si>
  <si>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LIZUMS 2020 "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</si>
  <si>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20.06.2020.</t>
    </r>
  </si>
  <si>
    <t>Žaneta Žukovska</t>
  </si>
  <si>
    <t>Raitis Seņko</t>
  </si>
  <si>
    <t>Marko</t>
  </si>
  <si>
    <t>Jānis Galzons</t>
  </si>
  <si>
    <t>Costa</t>
  </si>
  <si>
    <t>Kārlis Smiltens</t>
  </si>
  <si>
    <t>Arfa</t>
  </si>
  <si>
    <t>Amanda Pastare</t>
  </si>
  <si>
    <t>Bella</t>
  </si>
  <si>
    <t>Solvita Nikolajeva</t>
  </si>
  <si>
    <t>Rufus</t>
  </si>
  <si>
    <t>Līga Āboliņa</t>
  </si>
  <si>
    <t>Heida</t>
  </si>
  <si>
    <t xml:space="preserve">Ilze Egle </t>
  </si>
  <si>
    <t>Aija Liepa</t>
  </si>
  <si>
    <t>Nerro</t>
  </si>
  <si>
    <t>Rita Hofmane</t>
  </si>
  <si>
    <t>Šeila</t>
  </si>
  <si>
    <t>Amanda Alberga</t>
  </si>
  <si>
    <t>Eira</t>
  </si>
  <si>
    <t>390,46/0</t>
  </si>
  <si>
    <t>0/</t>
  </si>
  <si>
    <t>7//8</t>
  </si>
  <si>
    <t>Gustavs Smiltens</t>
  </si>
  <si>
    <t>Jurijs Smikovskis</t>
  </si>
  <si>
    <t>Arguss</t>
  </si>
  <si>
    <t>Inese Smikovska</t>
  </si>
  <si>
    <t>Dora</t>
  </si>
  <si>
    <t>Edvīns Dille</t>
  </si>
  <si>
    <t>Rembo</t>
  </si>
  <si>
    <t>Līga Mežmale</t>
  </si>
  <si>
    <t>Tors</t>
  </si>
  <si>
    <t>Honors</t>
  </si>
  <si>
    <t>Lienīte Ozoliņa</t>
  </si>
  <si>
    <t>Oļegs Vaņukovs</t>
  </si>
  <si>
    <t>Keri</t>
  </si>
  <si>
    <t>Artūrs Akmentiņš</t>
  </si>
  <si>
    <t>Beris</t>
  </si>
  <si>
    <t>Amanda Lapsa</t>
  </si>
  <si>
    <t>Greta</t>
  </si>
  <si>
    <t>Annija Degtereva</t>
  </si>
  <si>
    <t>Fiba</t>
  </si>
  <si>
    <t>Agneta Auzāne</t>
  </si>
  <si>
    <t>Diors</t>
  </si>
  <si>
    <t>Angelina Krasovska</t>
  </si>
  <si>
    <t>Džeks</t>
  </si>
  <si>
    <t>Sintija Maziņa</t>
  </si>
  <si>
    <t>Raivo Jankuns</t>
  </si>
  <si>
    <t>Oskars Korsakovs</t>
  </si>
  <si>
    <t>Lora</t>
  </si>
  <si>
    <t>Jokers</t>
  </si>
  <si>
    <t>Elizabete Medzjuta</t>
  </si>
  <si>
    <t>Maksims Stepanovs</t>
  </si>
  <si>
    <t>Gera</t>
  </si>
  <si>
    <t>Sandija Stankeviča</t>
  </si>
  <si>
    <t>Groms</t>
  </si>
  <si>
    <t>Annija Auzāne</t>
  </si>
  <si>
    <t>Gerda</t>
  </si>
  <si>
    <t>Sofija Bokāne</t>
  </si>
  <si>
    <t>Emma</t>
  </si>
  <si>
    <t>53,06/0</t>
  </si>
  <si>
    <t>32,18/0</t>
  </si>
  <si>
    <t>100,94/0</t>
  </si>
  <si>
    <t>66,79/0</t>
  </si>
  <si>
    <t>159,94/0</t>
  </si>
  <si>
    <t>164,24/0</t>
  </si>
  <si>
    <t>194,53/0</t>
  </si>
  <si>
    <t>164,76/0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</si>
  <si>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LĪVĀNI 2020 "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</si>
  <si>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04.07.2020.</t>
    </r>
  </si>
  <si>
    <t>Iveta Lange</t>
  </si>
  <si>
    <t>Barra</t>
  </si>
  <si>
    <t>Nataša Besere</t>
  </si>
  <si>
    <t>Brends</t>
  </si>
  <si>
    <t>Daina Ruņģe</t>
  </si>
  <si>
    <t>Petra</t>
  </si>
  <si>
    <t>Renāte Poruka</t>
  </si>
  <si>
    <t>Reda</t>
  </si>
  <si>
    <t>Andris Klīdzējs</t>
  </si>
  <si>
    <t>Klaids</t>
  </si>
  <si>
    <t>43,59/0</t>
  </si>
  <si>
    <t>217,74/0</t>
  </si>
  <si>
    <t>Evelīna Daniela Ruņģe</t>
  </si>
  <si>
    <t>196,84/0</t>
  </si>
  <si>
    <t>84,78/0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</si>
  <si>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KOLKA 2020 "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</si>
  <si>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18.07.2020.</t>
    </r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</si>
  <si>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TARTU 2020 "  Igaunija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</si>
  <si>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25.07.2020.</t>
    </r>
  </si>
  <si>
    <t>Patrīcija Iļjina</t>
  </si>
  <si>
    <t>Habib</t>
  </si>
  <si>
    <t>127,96/0</t>
  </si>
  <si>
    <t>45,34/0</t>
  </si>
  <si>
    <t>119,65/0</t>
  </si>
  <si>
    <t>309,06/0</t>
  </si>
  <si>
    <t>Marija Metuzāle</t>
  </si>
  <si>
    <t>Dorotija</t>
  </si>
  <si>
    <t>Nataļja Boša</t>
  </si>
  <si>
    <t>Boss</t>
  </si>
  <si>
    <t>STIPRO SKRĒJIENS AR SUNI      -      PROTOKOLS</t>
  </si>
  <si>
    <t>Starta numurs</t>
  </si>
  <si>
    <t>Pilni gadi</t>
  </si>
  <si>
    <t>starta laiks</t>
  </si>
  <si>
    <t>beigu laiks</t>
  </si>
  <si>
    <t>laiks trasē</t>
  </si>
  <si>
    <t>aizturētais laiks</t>
  </si>
  <si>
    <t>Handikaps par gadiem</t>
  </si>
  <si>
    <t>00.30.00</t>
  </si>
  <si>
    <t>00.03.00</t>
  </si>
  <si>
    <t>Iso</t>
  </si>
  <si>
    <t>00.06.00</t>
  </si>
  <si>
    <t>Guna Duba</t>
  </si>
  <si>
    <t>Tigra</t>
  </si>
  <si>
    <t>00.09.00</t>
  </si>
  <si>
    <t>00.00.00</t>
  </si>
  <si>
    <t>00.12.00</t>
  </si>
  <si>
    <t>00.15.00</t>
  </si>
  <si>
    <t>Rokijs</t>
  </si>
  <si>
    <t>00.18.00</t>
  </si>
  <si>
    <t>00.21.00</t>
  </si>
  <si>
    <t>00.24.00</t>
  </si>
  <si>
    <t>00.27.00</t>
  </si>
  <si>
    <t>Rego</t>
  </si>
  <si>
    <t>Datums _8.08.2020._</t>
  </si>
  <si>
    <t>00.45.00</t>
  </si>
  <si>
    <t>00.48.00</t>
  </si>
  <si>
    <t>00.57.00</t>
  </si>
  <si>
    <t>00.39.00</t>
  </si>
  <si>
    <t>Liena Kalniņa</t>
  </si>
  <si>
    <t>Linda Ļebedeva</t>
  </si>
  <si>
    <t>Arro</t>
  </si>
  <si>
    <t>00.33.00</t>
  </si>
  <si>
    <t>00.36.00</t>
  </si>
  <si>
    <t>Ilze Egle</t>
  </si>
  <si>
    <t>00.42.00</t>
  </si>
  <si>
    <t>00.51.00</t>
  </si>
  <si>
    <t>00.54.00</t>
  </si>
  <si>
    <t>Friga</t>
  </si>
  <si>
    <t>00.60.00</t>
  </si>
  <si>
    <t>Jānis Kamarūts</t>
  </si>
  <si>
    <t>Enzo</t>
  </si>
  <si>
    <t>00.78.00</t>
  </si>
  <si>
    <t>00.34.00</t>
  </si>
  <si>
    <t>00.75.00</t>
  </si>
  <si>
    <t>00.69.00</t>
  </si>
  <si>
    <t>00.63.00</t>
  </si>
  <si>
    <t>00.66.00</t>
  </si>
  <si>
    <t>00.72.00</t>
  </si>
  <si>
    <t>Artūrs Beļikovs</t>
  </si>
  <si>
    <t>Brenda</t>
  </si>
  <si>
    <t>Mikus Kalniņš</t>
  </si>
  <si>
    <t>Kenda</t>
  </si>
  <si>
    <t>Evelīna Kalniņa</t>
  </si>
  <si>
    <t>Hero</t>
  </si>
  <si>
    <t>Valters Beļikovs</t>
  </si>
  <si>
    <t>Renārs Smelters</t>
  </si>
  <si>
    <t>Deimons</t>
  </si>
  <si>
    <t>Vieta :   JAUNLAICENE 2020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</si>
  <si>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LITENE 2020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</si>
  <si>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15.08.2020.</t>
    </r>
  </si>
  <si>
    <t>Ance Strakša</t>
  </si>
  <si>
    <t>Hetta</t>
  </si>
  <si>
    <t>Vieta :   VELĒNA 2020</t>
  </si>
  <si>
    <t>Datums _5.09.2020._</t>
  </si>
  <si>
    <t>Olga Medzjuta</t>
  </si>
  <si>
    <t>Veronika Girko</t>
  </si>
  <si>
    <t>Era</t>
  </si>
  <si>
    <t>Dināra Popa</t>
  </si>
  <si>
    <t>Sāra</t>
  </si>
  <si>
    <t>00.84.00</t>
  </si>
  <si>
    <t>00.81.00</t>
  </si>
  <si>
    <t>Amber</t>
  </si>
  <si>
    <t>Džokers</t>
  </si>
  <si>
    <t>Angelīna Krasovska</t>
  </si>
  <si>
    <t>Letīcija Zariņa</t>
  </si>
  <si>
    <t>Darka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</si>
  <si>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VARAKĻĀNI 2020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</si>
  <si>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12.09.2020.</t>
    </r>
  </si>
  <si>
    <t>Soda sek.</t>
  </si>
  <si>
    <t>.4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</si>
  <si>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PRIEKUĻI 2020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</si>
  <si>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26.09.2020.</t>
    </r>
  </si>
  <si>
    <t>Broņislavs Laganovskis</t>
  </si>
  <si>
    <t>Ringo</t>
  </si>
  <si>
    <t>Kristīna Metus</t>
  </si>
  <si>
    <t xml:space="preserve">Letīcija Zariņa </t>
  </si>
  <si>
    <t>Landa</t>
  </si>
  <si>
    <t>0/0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</si>
</sst>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Ls&quot;\ * #,##0.00_-;\-&quot;Ls&quot;\ * #,##0.00_-;_-&quot;Ls&quot;\ * &quot;-&quot;??_-;_-@_-"/>
    <numFmt numFmtId="164" formatCode="0.00;[Red]0.00"/>
  </numFmts>
  <fonts count="2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i/>
      <sz val="14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rgb="FF00B0F0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6"/>
      <color rgb="FFC00000"/>
      <name val="Calibri"/>
      <family val="2"/>
      <charset val="186"/>
      <scheme val="minor"/>
    </font>
    <font>
      <b/>
      <sz val="16"/>
      <color rgb="FF0070C0"/>
      <name val="Calibri"/>
      <family val="2"/>
      <charset val="186"/>
      <scheme val="minor"/>
    </font>
    <font>
      <b/>
      <sz val="16"/>
      <color rgb="FF00B05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240"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7" fillId="0" borderId="31" xfId="0" applyFont="1" applyBorder="1" applyAlignment="1">
      <alignment horizontal="center" vertical="center"/>
    </xf>
    <xf numFmtId="2" fontId="0" fillId="0" borderId="32" xfId="0" applyNumberFormat="1" applyBorder="1"/>
    <xf numFmtId="0" fontId="0" fillId="0" borderId="32" xfId="0" applyBorder="1"/>
    <xf numFmtId="0" fontId="0" fillId="0" borderId="27" xfId="0" applyBorder="1"/>
    <xf numFmtId="2" fontId="0" fillId="0" borderId="29" xfId="0" applyNumberFormat="1" applyBorder="1"/>
    <xf numFmtId="2" fontId="0" fillId="0" borderId="30" xfId="0" applyNumberFormat="1" applyBorder="1"/>
    <xf numFmtId="2" fontId="0" fillId="0" borderId="27" xfId="0" applyNumberFormat="1" applyBorder="1"/>
    <xf numFmtId="0" fontId="0" fillId="0" borderId="31" xfId="0" applyBorder="1" applyAlignment="1">
      <alignment horizontal="center" vertical="center"/>
    </xf>
    <xf numFmtId="16" fontId="0" fillId="0" borderId="31" xfId="0" applyNumberForma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/>
    <xf numFmtId="0" fontId="0" fillId="2" borderId="30" xfId="0" applyFill="1" applyBorder="1"/>
    <xf numFmtId="0" fontId="9" fillId="2" borderId="31" xfId="0" applyFont="1" applyFill="1" applyBorder="1" applyAlignment="1">
      <alignment horizontal="center" vertical="center"/>
    </xf>
    <xf numFmtId="2" fontId="0" fillId="2" borderId="32" xfId="0" applyNumberFormat="1" applyFill="1" applyBorder="1"/>
    <xf numFmtId="0" fontId="0" fillId="2" borderId="32" xfId="0" applyFill="1" applyBorder="1"/>
    <xf numFmtId="2" fontId="0" fillId="2" borderId="29" xfId="0" applyNumberFormat="1" applyFill="1" applyBorder="1"/>
    <xf numFmtId="0" fontId="7" fillId="2" borderId="31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0" fillId="2" borderId="27" xfId="0" applyFill="1" applyBorder="1"/>
    <xf numFmtId="2" fontId="0" fillId="2" borderId="30" xfId="0" applyNumberFormat="1" applyFill="1" applyBorder="1"/>
    <xf numFmtId="2" fontId="0" fillId="2" borderId="27" xfId="0" applyNumberFormat="1" applyFill="1" applyBorder="1"/>
    <xf numFmtId="0" fontId="0" fillId="0" borderId="28" xfId="0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28" xfId="0" applyBorder="1"/>
    <xf numFmtId="0" fontId="0" fillId="0" borderId="31" xfId="0" applyBorder="1"/>
    <xf numFmtId="0" fontId="9" fillId="0" borderId="3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1" fillId="0" borderId="19" xfId="0" applyFont="1" applyBorder="1" applyAlignment="1">
      <alignment horizontal="center" wrapText="1"/>
    </xf>
    <xf numFmtId="0" fontId="0" fillId="0" borderId="41" xfId="0" applyBorder="1"/>
    <xf numFmtId="0" fontId="11" fillId="0" borderId="42" xfId="0" applyFont="1" applyBorder="1" applyAlignment="1">
      <alignment horizontal="center" wrapText="1"/>
    </xf>
    <xf numFmtId="0" fontId="12" fillId="2" borderId="2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0" xfId="0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0" fillId="0" borderId="32" xfId="0" applyBorder="1" applyAlignment="1">
      <alignment horizontal="center"/>
    </xf>
    <xf numFmtId="0" fontId="13" fillId="2" borderId="31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43" xfId="0" applyBorder="1"/>
    <xf numFmtId="0" fontId="0" fillId="0" borderId="25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17" fillId="0" borderId="46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/>
    </xf>
    <xf numFmtId="0" fontId="0" fillId="4" borderId="30" xfId="0" applyFill="1" applyBorder="1"/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8" fillId="7" borderId="30" xfId="0" applyFont="1" applyFill="1" applyBorder="1" applyAlignment="1">
      <alignment horizontal="center"/>
    </xf>
    <xf numFmtId="0" fontId="18" fillId="8" borderId="30" xfId="0" applyFont="1" applyFill="1" applyBorder="1" applyAlignment="1">
      <alignment horizontal="center"/>
    </xf>
    <xf numFmtId="0" fontId="18" fillId="9" borderId="30" xfId="0" applyFont="1" applyFill="1" applyBorder="1" applyAlignment="1">
      <alignment horizontal="center"/>
    </xf>
    <xf numFmtId="0" fontId="19" fillId="2" borderId="30" xfId="0" applyFont="1" applyFill="1" applyBorder="1" applyAlignment="1">
      <alignment horizontal="center"/>
    </xf>
    <xf numFmtId="0" fontId="0" fillId="0" borderId="30" xfId="0" applyFill="1" applyBorder="1"/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0" fillId="10" borderId="30" xfId="0" applyFill="1" applyBorder="1"/>
    <xf numFmtId="2" fontId="0" fillId="0" borderId="52" xfId="0" applyNumberFormat="1" applyBorder="1"/>
    <xf numFmtId="0" fontId="0" fillId="11" borderId="30" xfId="0" applyFill="1" applyBorder="1"/>
    <xf numFmtId="164" fontId="0" fillId="0" borderId="30" xfId="1" applyNumberFormat="1" applyFont="1" applyBorder="1"/>
    <xf numFmtId="2" fontId="0" fillId="0" borderId="0" xfId="0" applyNumberFormat="1" applyFill="1" applyBorder="1"/>
    <xf numFmtId="0" fontId="1" fillId="0" borderId="4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12" borderId="30" xfId="0" applyFill="1" applyBorder="1"/>
    <xf numFmtId="0" fontId="0" fillId="13" borderId="30" xfId="0" applyFill="1" applyBorder="1"/>
    <xf numFmtId="0" fontId="0" fillId="2" borderId="30" xfId="0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16" fontId="19" fillId="2" borderId="30" xfId="0" applyNumberFormat="1" applyFont="1" applyFill="1" applyBorder="1" applyAlignment="1">
      <alignment horizontal="center"/>
    </xf>
    <xf numFmtId="0" fontId="0" fillId="0" borderId="0" xfId="0"/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 textRotation="90"/>
    </xf>
    <xf numFmtId="0" fontId="0" fillId="0" borderId="23" xfId="0" applyBorder="1" applyAlignment="1">
      <alignment horizontal="center"/>
    </xf>
    <xf numFmtId="0" fontId="18" fillId="2" borderId="30" xfId="0" applyFont="1" applyFill="1" applyBorder="1" applyAlignment="1">
      <alignment horizontal="center"/>
    </xf>
    <xf numFmtId="0" fontId="18" fillId="14" borderId="30" xfId="0" applyFont="1" applyFill="1" applyBorder="1" applyAlignment="1">
      <alignment horizontal="center"/>
    </xf>
    <xf numFmtId="2" fontId="17" fillId="0" borderId="30" xfId="0" applyNumberFormat="1" applyFont="1" applyBorder="1"/>
    <xf numFmtId="0" fontId="19" fillId="8" borderId="30" xfId="0" applyFont="1" applyFill="1" applyBorder="1" applyAlignment="1">
      <alignment horizontal="center"/>
    </xf>
    <xf numFmtId="0" fontId="0" fillId="0" borderId="0" xfId="0"/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 textRotation="90"/>
    </xf>
    <xf numFmtId="0" fontId="0" fillId="0" borderId="23" xfId="0" applyBorder="1" applyAlignment="1">
      <alignment horizontal="center"/>
    </xf>
    <xf numFmtId="0" fontId="0" fillId="0" borderId="54" xfId="0" applyBorder="1"/>
    <xf numFmtId="0" fontId="0" fillId="0" borderId="23" xfId="0" applyBorder="1" applyAlignment="1">
      <alignment horizontal="center"/>
    </xf>
    <xf numFmtId="0" fontId="0" fillId="0" borderId="45" xfId="0" applyBorder="1" applyAlignment="1">
      <alignment horizontal="center" vertical="center" textRotation="90"/>
    </xf>
    <xf numFmtId="0" fontId="0" fillId="0" borderId="0" xfId="0"/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0" xfId="0"/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7" fillId="2" borderId="30" xfId="0" applyFont="1" applyFill="1" applyBorder="1" applyAlignment="1">
      <alignment horizontal="center"/>
    </xf>
    <xf numFmtId="0" fontId="18" fillId="15" borderId="30" xfId="0" applyFont="1" applyFill="1" applyBorder="1" applyAlignment="1">
      <alignment horizontal="center"/>
    </xf>
    <xf numFmtId="0" fontId="18" fillId="16" borderId="30" xfId="0" applyFont="1" applyFill="1" applyBorder="1" applyAlignment="1">
      <alignment horizontal="center"/>
    </xf>
    <xf numFmtId="0" fontId="18" fillId="17" borderId="30" xfId="0" applyFont="1" applyFill="1" applyBorder="1" applyAlignment="1">
      <alignment horizontal="center"/>
    </xf>
    <xf numFmtId="0" fontId="18" fillId="18" borderId="30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textRotation="90"/>
    </xf>
    <xf numFmtId="2" fontId="0" fillId="0" borderId="32" xfId="0" applyNumberFormat="1" applyBorder="1" applyAlignment="1">
      <alignment horizontal="center" vertical="center" textRotation="90"/>
    </xf>
    <xf numFmtId="0" fontId="17" fillId="0" borderId="30" xfId="0" applyFont="1" applyBorder="1" applyAlignment="1">
      <alignment horizontal="center" vertical="center" textRotation="90"/>
    </xf>
    <xf numFmtId="0" fontId="17" fillId="0" borderId="32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 wrapText="1"/>
    </xf>
    <xf numFmtId="0" fontId="0" fillId="6" borderId="30" xfId="0" applyFill="1" applyBorder="1" applyAlignment="1">
      <alignment horizontal="center" vertical="center"/>
    </xf>
    <xf numFmtId="0" fontId="0" fillId="6" borderId="30" xfId="0" applyFill="1" applyBorder="1"/>
    <xf numFmtId="0" fontId="0" fillId="0" borderId="0" xfId="0" applyAlignment="1">
      <alignment horizontal="center"/>
    </xf>
    <xf numFmtId="0" fontId="20" fillId="0" borderId="30" xfId="0" applyFont="1" applyBorder="1"/>
    <xf numFmtId="0" fontId="0" fillId="19" borderId="30" xfId="0" applyFill="1" applyBorder="1" applyAlignment="1">
      <alignment horizontal="center" vertical="center"/>
    </xf>
    <xf numFmtId="0" fontId="0" fillId="19" borderId="30" xfId="0" applyFill="1" applyBorder="1"/>
    <xf numFmtId="0" fontId="20" fillId="2" borderId="30" xfId="0" applyFont="1" applyFill="1" applyBorder="1"/>
    <xf numFmtId="0" fontId="0" fillId="3" borderId="30" xfId="0" applyFill="1" applyBorder="1" applyAlignment="1">
      <alignment horizontal="center" vertical="center"/>
    </xf>
    <xf numFmtId="0" fontId="0" fillId="3" borderId="30" xfId="0" applyFill="1" applyBorder="1"/>
    <xf numFmtId="2" fontId="0" fillId="0" borderId="30" xfId="0" applyNumberFormat="1" applyBorder="1" applyAlignment="1"/>
    <xf numFmtId="2" fontId="0" fillId="0" borderId="32" xfId="0" applyNumberFormat="1" applyBorder="1" applyAlignment="1"/>
    <xf numFmtId="0" fontId="0" fillId="0" borderId="30" xfId="0" applyBorder="1" applyAlignment="1"/>
    <xf numFmtId="0" fontId="0" fillId="0" borderId="32" xfId="0" applyBorder="1" applyAlignment="1"/>
    <xf numFmtId="0" fontId="0" fillId="3" borderId="30" xfId="0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 textRotation="90"/>
    </xf>
    <xf numFmtId="0" fontId="0" fillId="0" borderId="23" xfId="0" applyBorder="1" applyAlignment="1">
      <alignment horizontal="center"/>
    </xf>
    <xf numFmtId="0" fontId="0" fillId="0" borderId="0" xfId="0"/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0" xfId="0" applyAlignment="1"/>
    <xf numFmtId="0" fontId="0" fillId="0" borderId="30" xfId="0" applyBorder="1" applyAlignment="1">
      <alignment textRotation="90"/>
    </xf>
    <xf numFmtId="0" fontId="18" fillId="13" borderId="30" xfId="0" applyFont="1" applyFill="1" applyBorder="1" applyAlignment="1">
      <alignment horizontal="center"/>
    </xf>
    <xf numFmtId="0" fontId="18" fillId="20" borderId="3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5" xfId="0" applyBorder="1" applyAlignment="1">
      <alignment horizontal="center" vertical="center" textRotation="90"/>
    </xf>
    <xf numFmtId="0" fontId="0" fillId="0" borderId="0" xfId="0"/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0" xfId="0"/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 textRotation="90"/>
    </xf>
    <xf numFmtId="0" fontId="0" fillId="0" borderId="23" xfId="0" applyBorder="1" applyAlignment="1">
      <alignment horizontal="center"/>
    </xf>
    <xf numFmtId="0" fontId="6" fillId="6" borderId="20" xfId="0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5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0" fillId="0" borderId="0" xfId="0"/>
    <xf numFmtId="0" fontId="3" fillId="0" borderId="0" xfId="0" applyFont="1"/>
    <xf numFmtId="0" fontId="0" fillId="0" borderId="4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3" xfId="0" applyBorder="1" applyAlignment="1">
      <alignment horizontal="center" vertical="center" textRotation="45"/>
    </xf>
    <xf numFmtId="0" fontId="0" fillId="0" borderId="41" xfId="0" applyBorder="1" applyAlignment="1">
      <alignment horizontal="center" vertical="center" textRotation="45"/>
    </xf>
    <xf numFmtId="0" fontId="0" fillId="0" borderId="53" xfId="0" applyBorder="1" applyAlignment="1">
      <alignment horizontal="center" vertical="center" wrapText="1"/>
    </xf>
    <xf numFmtId="0" fontId="8" fillId="6" borderId="50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19" borderId="50" xfId="0" applyFont="1" applyFill="1" applyBorder="1" applyAlignment="1">
      <alignment horizontal="center" vertical="center"/>
    </xf>
    <xf numFmtId="0" fontId="8" fillId="19" borderId="27" xfId="0" applyFont="1" applyFill="1" applyBorder="1" applyAlignment="1">
      <alignment horizontal="center" vertical="center"/>
    </xf>
    <xf numFmtId="0" fontId="8" fillId="19" borderId="32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5" fillId="0" borderId="0" xfId="0" applyFont="1"/>
  </cellXfs>
  <cellStyles count="2">
    <cellStyle name="Parasts" xfId="0" builtinId="0"/>
    <cellStyle name="Valū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topLeftCell="A7" workbookViewId="0">
      <selection activeCell="Q46" sqref="Q46"/>
    </sheetView>
  </sheetViews>
  <sheetFormatPr defaultRowHeight="15" x14ac:dyDescent="0.25"/>
  <cols>
    <col min="1" max="1" width="6.5703125" customWidth="1"/>
    <col min="2" max="2" width="24.85546875" customWidth="1"/>
    <col min="3" max="3" width="10.7109375" customWidth="1"/>
    <col min="7" max="7" width="7.7109375" customWidth="1"/>
    <col min="10" max="11" width="5.85546875" customWidth="1"/>
  </cols>
  <sheetData>
    <row r="2" spans="1:13" ht="21" x14ac:dyDescent="0.35">
      <c r="B2" s="187" t="s">
        <v>53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18.75" x14ac:dyDescent="0.3">
      <c r="C3" s="188" t="s">
        <v>54</v>
      </c>
      <c r="D3" s="188"/>
      <c r="E3" s="188"/>
      <c r="F3" s="188"/>
      <c r="G3" s="188"/>
      <c r="H3" s="188"/>
      <c r="I3" s="188"/>
      <c r="J3" s="188"/>
      <c r="K3" s="1"/>
      <c r="L3" s="1"/>
    </row>
    <row r="4" spans="1:13" ht="15.75" thickBot="1" x14ac:dyDescent="0.3">
      <c r="B4" s="2"/>
      <c r="H4" s="2"/>
      <c r="I4" s="2"/>
      <c r="J4" s="2"/>
      <c r="K4" s="2"/>
      <c r="L4" s="2"/>
      <c r="M4" s="2"/>
    </row>
    <row r="5" spans="1:13" ht="17.25" thickTop="1" thickBot="1" x14ac:dyDescent="0.3">
      <c r="A5" s="189" t="s">
        <v>0</v>
      </c>
      <c r="B5" s="191" t="s">
        <v>1</v>
      </c>
      <c r="C5" s="193" t="s">
        <v>2</v>
      </c>
      <c r="D5" s="195" t="s">
        <v>3</v>
      </c>
      <c r="E5" s="196"/>
      <c r="F5" s="196"/>
      <c r="G5" s="197"/>
      <c r="H5" s="198" t="s">
        <v>4</v>
      </c>
      <c r="I5" s="199"/>
      <c r="J5" s="200" t="s">
        <v>5</v>
      </c>
      <c r="K5" s="201"/>
      <c r="L5" s="201"/>
      <c r="M5" s="197"/>
    </row>
    <row r="6" spans="1:13" ht="31.5" thickTop="1" thickBot="1" x14ac:dyDescent="0.3">
      <c r="A6" s="190"/>
      <c r="B6" s="192"/>
      <c r="C6" s="194"/>
      <c r="D6" s="3" t="s">
        <v>6</v>
      </c>
      <c r="E6" s="4" t="s">
        <v>7</v>
      </c>
      <c r="F6" s="4" t="s">
        <v>8</v>
      </c>
      <c r="G6" s="5" t="s">
        <v>9</v>
      </c>
      <c r="H6" s="6" t="s">
        <v>6</v>
      </c>
      <c r="I6" s="5" t="s">
        <v>9</v>
      </c>
      <c r="J6" s="51" t="s">
        <v>10</v>
      </c>
      <c r="K6" s="53" t="s">
        <v>55</v>
      </c>
      <c r="L6" s="6" t="s">
        <v>8</v>
      </c>
      <c r="M6" s="5" t="s">
        <v>11</v>
      </c>
    </row>
    <row r="7" spans="1:13" ht="19.5" thickTop="1" x14ac:dyDescent="0.25">
      <c r="A7" s="175" t="s">
        <v>12</v>
      </c>
      <c r="B7" s="176"/>
      <c r="C7" s="176"/>
      <c r="D7" s="176"/>
      <c r="E7" s="176"/>
      <c r="F7" s="176"/>
      <c r="G7" s="177"/>
      <c r="H7" s="7"/>
      <c r="I7" s="8"/>
      <c r="J7" s="7"/>
      <c r="K7" s="52"/>
      <c r="L7" s="9"/>
      <c r="M7" s="8"/>
    </row>
    <row r="8" spans="1:13" ht="21" x14ac:dyDescent="0.25">
      <c r="A8" s="10" t="s">
        <v>13</v>
      </c>
      <c r="B8" s="11" t="s">
        <v>14</v>
      </c>
      <c r="C8" s="12" t="s">
        <v>15</v>
      </c>
      <c r="D8" s="13">
        <v>71.84</v>
      </c>
      <c r="E8" s="14"/>
      <c r="F8" s="14">
        <f>SUM(D8:E8)</f>
        <v>71.84</v>
      </c>
      <c r="G8" s="15">
        <v>1</v>
      </c>
      <c r="H8" s="16">
        <v>970</v>
      </c>
      <c r="I8" s="15">
        <v>1</v>
      </c>
      <c r="J8" s="59"/>
      <c r="K8" s="14"/>
      <c r="L8" s="18">
        <f>SUM(F8+H8-J8)</f>
        <v>1041.8399999999999</v>
      </c>
      <c r="M8" s="60">
        <v>1</v>
      </c>
    </row>
    <row r="9" spans="1:13" ht="15.75" x14ac:dyDescent="0.25">
      <c r="A9" s="10" t="s">
        <v>16</v>
      </c>
      <c r="B9" s="11" t="s">
        <v>17</v>
      </c>
      <c r="C9" s="12" t="s">
        <v>18</v>
      </c>
      <c r="D9" s="19">
        <v>440.72</v>
      </c>
      <c r="E9" s="14">
        <v>30</v>
      </c>
      <c r="F9" s="20">
        <f t="shared" ref="F9:F14" si="0">SUM(D9:E9)</f>
        <v>470.72</v>
      </c>
      <c r="G9" s="15">
        <v>7</v>
      </c>
      <c r="H9" s="16">
        <v>1025</v>
      </c>
      <c r="I9" s="15">
        <v>3</v>
      </c>
      <c r="J9" s="59"/>
      <c r="K9" s="14"/>
      <c r="L9" s="21">
        <f>F9+H9</f>
        <v>1495.72</v>
      </c>
      <c r="M9" s="24">
        <v>5</v>
      </c>
    </row>
    <row r="10" spans="1:13" ht="21" x14ac:dyDescent="0.25">
      <c r="A10" s="10" t="s">
        <v>19</v>
      </c>
      <c r="B10" s="11" t="s">
        <v>20</v>
      </c>
      <c r="C10" s="12" t="s">
        <v>21</v>
      </c>
      <c r="D10" s="13">
        <v>70.12</v>
      </c>
      <c r="E10" s="14">
        <v>5</v>
      </c>
      <c r="F10" s="14">
        <f t="shared" si="0"/>
        <v>75.12</v>
      </c>
      <c r="G10" s="15">
        <v>2</v>
      </c>
      <c r="H10" s="16">
        <v>998</v>
      </c>
      <c r="I10" s="15">
        <v>2</v>
      </c>
      <c r="J10" s="59">
        <v>12</v>
      </c>
      <c r="K10" s="14"/>
      <c r="L10" s="18">
        <f>SUM(F10+H10-J10)</f>
        <v>1061.1199999999999</v>
      </c>
      <c r="M10" s="61">
        <v>2</v>
      </c>
    </row>
    <row r="11" spans="1:13" ht="15.75" x14ac:dyDescent="0.25">
      <c r="A11" s="10" t="s">
        <v>22</v>
      </c>
      <c r="B11" s="11" t="s">
        <v>56</v>
      </c>
      <c r="C11" s="12" t="s">
        <v>57</v>
      </c>
      <c r="D11" s="13">
        <v>133.25</v>
      </c>
      <c r="E11" s="14">
        <v>30</v>
      </c>
      <c r="F11" s="14">
        <f t="shared" si="0"/>
        <v>163.25</v>
      </c>
      <c r="G11" s="15">
        <v>5</v>
      </c>
      <c r="H11" s="16">
        <v>1486</v>
      </c>
      <c r="I11" s="15">
        <v>7</v>
      </c>
      <c r="J11" s="59"/>
      <c r="K11" s="14"/>
      <c r="L11" s="18">
        <f t="shared" ref="L11:L14" si="1">SUM(F11+H11-J11)</f>
        <v>1649.25</v>
      </c>
      <c r="M11" s="24">
        <v>7</v>
      </c>
    </row>
    <row r="12" spans="1:13" ht="21" x14ac:dyDescent="0.25">
      <c r="A12" s="10" t="s">
        <v>23</v>
      </c>
      <c r="B12" s="11" t="s">
        <v>45</v>
      </c>
      <c r="C12" s="12" t="s">
        <v>46</v>
      </c>
      <c r="D12" s="19">
        <v>168</v>
      </c>
      <c r="E12" s="14">
        <v>30</v>
      </c>
      <c r="F12" s="20">
        <f t="shared" si="0"/>
        <v>198</v>
      </c>
      <c r="G12" s="15">
        <v>6</v>
      </c>
      <c r="H12" s="16">
        <v>1036</v>
      </c>
      <c r="I12" s="15">
        <v>4</v>
      </c>
      <c r="J12" s="59"/>
      <c r="K12" s="14"/>
      <c r="L12" s="21">
        <f t="shared" si="1"/>
        <v>1234</v>
      </c>
      <c r="M12" s="62">
        <v>3</v>
      </c>
    </row>
    <row r="13" spans="1:13" ht="15.75" x14ac:dyDescent="0.25">
      <c r="A13" s="10" t="s">
        <v>24</v>
      </c>
      <c r="B13" s="11" t="s">
        <v>58</v>
      </c>
      <c r="C13" s="12" t="s">
        <v>59</v>
      </c>
      <c r="D13" s="19">
        <v>94.5</v>
      </c>
      <c r="E13" s="14">
        <v>35</v>
      </c>
      <c r="F13" s="20">
        <f t="shared" si="0"/>
        <v>129.5</v>
      </c>
      <c r="G13" s="15">
        <v>3</v>
      </c>
      <c r="H13" s="16">
        <v>1106</v>
      </c>
      <c r="I13" s="15">
        <v>5</v>
      </c>
      <c r="J13" s="59"/>
      <c r="K13" s="14"/>
      <c r="L13" s="21">
        <f t="shared" si="1"/>
        <v>1235.5</v>
      </c>
      <c r="M13" s="24">
        <v>4</v>
      </c>
    </row>
    <row r="14" spans="1:13" ht="15.75" x14ac:dyDescent="0.25">
      <c r="A14" s="10" t="s">
        <v>25</v>
      </c>
      <c r="B14" s="11" t="s">
        <v>26</v>
      </c>
      <c r="C14" s="12" t="s">
        <v>27</v>
      </c>
      <c r="D14" s="13">
        <v>120.13</v>
      </c>
      <c r="E14" s="14">
        <v>20</v>
      </c>
      <c r="F14" s="14">
        <f t="shared" si="0"/>
        <v>140.13</v>
      </c>
      <c r="G14" s="15">
        <v>4</v>
      </c>
      <c r="H14" s="16">
        <v>1482</v>
      </c>
      <c r="I14" s="15">
        <v>6</v>
      </c>
      <c r="J14" s="59">
        <v>15</v>
      </c>
      <c r="K14" s="14"/>
      <c r="L14" s="18">
        <f t="shared" si="1"/>
        <v>1607.13</v>
      </c>
      <c r="M14" s="24">
        <v>6</v>
      </c>
    </row>
    <row r="15" spans="1:13" x14ac:dyDescent="0.25">
      <c r="A15" s="10"/>
      <c r="B15" s="11"/>
      <c r="C15" s="12"/>
      <c r="D15" s="13"/>
      <c r="E15" s="14"/>
      <c r="F15" s="14"/>
      <c r="G15" s="22"/>
      <c r="H15" s="17"/>
      <c r="I15" s="22"/>
      <c r="J15" s="17"/>
      <c r="K15" s="14"/>
      <c r="L15" s="18"/>
      <c r="M15" s="22"/>
    </row>
    <row r="16" spans="1:13" ht="18.75" x14ac:dyDescent="0.25">
      <c r="A16" s="178" t="s">
        <v>28</v>
      </c>
      <c r="B16" s="179"/>
      <c r="C16" s="179"/>
      <c r="D16" s="179"/>
      <c r="E16" s="179"/>
      <c r="F16" s="179"/>
      <c r="G16" s="180"/>
      <c r="H16" s="17"/>
      <c r="I16" s="23"/>
      <c r="J16" s="17"/>
      <c r="K16" s="14"/>
      <c r="L16" s="18"/>
      <c r="M16" s="22"/>
    </row>
    <row r="17" spans="1:13" ht="15.75" x14ac:dyDescent="0.25">
      <c r="A17" s="10" t="s">
        <v>13</v>
      </c>
      <c r="B17" s="11" t="s">
        <v>29</v>
      </c>
      <c r="C17" s="12" t="s">
        <v>30</v>
      </c>
      <c r="D17" s="13">
        <v>53.31</v>
      </c>
      <c r="E17" s="14">
        <v>5</v>
      </c>
      <c r="F17" s="14">
        <f>SUM(D17:E17)</f>
        <v>58.31</v>
      </c>
      <c r="G17" s="24">
        <v>2</v>
      </c>
      <c r="H17" s="16">
        <v>723</v>
      </c>
      <c r="I17" s="24">
        <v>6</v>
      </c>
      <c r="J17" s="59">
        <v>18</v>
      </c>
      <c r="K17" s="14"/>
      <c r="L17" s="21">
        <f>SUM(F17+H17-J17)</f>
        <v>763.31</v>
      </c>
      <c r="M17" s="24">
        <v>5</v>
      </c>
    </row>
    <row r="18" spans="1:13" ht="21" x14ac:dyDescent="0.25">
      <c r="A18" s="10" t="s">
        <v>16</v>
      </c>
      <c r="B18" s="11" t="s">
        <v>31</v>
      </c>
      <c r="C18" s="12" t="s">
        <v>66</v>
      </c>
      <c r="D18" s="19">
        <v>47.43</v>
      </c>
      <c r="E18" s="14">
        <v>5</v>
      </c>
      <c r="F18" s="20">
        <f t="shared" ref="F18:F26" si="2">SUM(D18:E18)</f>
        <v>52.43</v>
      </c>
      <c r="G18" s="24">
        <v>1</v>
      </c>
      <c r="H18" s="16">
        <v>571</v>
      </c>
      <c r="I18" s="24">
        <v>1</v>
      </c>
      <c r="J18" s="59"/>
      <c r="K18" s="14"/>
      <c r="L18" s="21">
        <f>SUM(F18+H18-J18)</f>
        <v>623.42999999999995</v>
      </c>
      <c r="M18" s="63">
        <v>1</v>
      </c>
    </row>
    <row r="19" spans="1:13" ht="15.75" x14ac:dyDescent="0.25">
      <c r="A19" s="10" t="s">
        <v>19</v>
      </c>
      <c r="B19" s="25" t="s">
        <v>32</v>
      </c>
      <c r="C19" s="26" t="s">
        <v>33</v>
      </c>
      <c r="D19" s="32">
        <v>64.099999999999994</v>
      </c>
      <c r="E19" s="28">
        <v>5</v>
      </c>
      <c r="F19" s="20">
        <f t="shared" si="2"/>
        <v>69.099999999999994</v>
      </c>
      <c r="G19" s="29">
        <v>6</v>
      </c>
      <c r="H19" s="30">
        <v>1458</v>
      </c>
      <c r="I19" s="29">
        <v>9</v>
      </c>
      <c r="J19" s="56">
        <v>30</v>
      </c>
      <c r="K19" s="28"/>
      <c r="L19" s="21">
        <f t="shared" ref="L19:L26" si="3">SUM(F19+H19-J19)</f>
        <v>1497.1</v>
      </c>
      <c r="M19" s="29">
        <v>8</v>
      </c>
    </row>
    <row r="20" spans="1:13" ht="15.75" x14ac:dyDescent="0.25">
      <c r="A20" s="10" t="s">
        <v>22</v>
      </c>
      <c r="B20" s="25" t="s">
        <v>34</v>
      </c>
      <c r="C20" s="26" t="s">
        <v>60</v>
      </c>
      <c r="D20" s="27">
        <v>72.69</v>
      </c>
      <c r="E20" s="28">
        <v>5</v>
      </c>
      <c r="F20" s="14">
        <f t="shared" si="2"/>
        <v>77.69</v>
      </c>
      <c r="G20" s="29">
        <v>7</v>
      </c>
      <c r="H20" s="30">
        <v>722</v>
      </c>
      <c r="I20" s="29">
        <v>5</v>
      </c>
      <c r="J20" s="56">
        <v>30</v>
      </c>
      <c r="K20" s="28"/>
      <c r="L20" s="18">
        <f t="shared" si="3"/>
        <v>769.69</v>
      </c>
      <c r="M20" s="29">
        <v>6</v>
      </c>
    </row>
    <row r="21" spans="1:13" ht="15.75" x14ac:dyDescent="0.25">
      <c r="A21" s="10" t="s">
        <v>23</v>
      </c>
      <c r="B21" s="25" t="s">
        <v>61</v>
      </c>
      <c r="C21" s="26" t="s">
        <v>21</v>
      </c>
      <c r="D21" s="27">
        <v>145.81</v>
      </c>
      <c r="E21" s="28">
        <v>15</v>
      </c>
      <c r="F21" s="14" t="s">
        <v>89</v>
      </c>
      <c r="G21" s="29">
        <v>10</v>
      </c>
      <c r="H21" s="30">
        <v>723</v>
      </c>
      <c r="I21" s="29">
        <v>7</v>
      </c>
      <c r="J21" s="56"/>
      <c r="K21" s="28"/>
      <c r="L21" s="18" t="s">
        <v>90</v>
      </c>
      <c r="M21" s="29">
        <v>10</v>
      </c>
    </row>
    <row r="22" spans="1:13" ht="15.75" x14ac:dyDescent="0.25">
      <c r="A22" s="10" t="s">
        <v>24</v>
      </c>
      <c r="B22" s="25" t="s">
        <v>35</v>
      </c>
      <c r="C22" s="26" t="s">
        <v>36</v>
      </c>
      <c r="D22" s="32">
        <v>60.38</v>
      </c>
      <c r="E22" s="28">
        <v>5</v>
      </c>
      <c r="F22" s="20">
        <f t="shared" si="2"/>
        <v>65.38</v>
      </c>
      <c r="G22" s="29">
        <v>5</v>
      </c>
      <c r="H22" s="30">
        <v>765</v>
      </c>
      <c r="I22" s="29">
        <v>8</v>
      </c>
      <c r="J22" s="56">
        <v>18</v>
      </c>
      <c r="K22" s="28"/>
      <c r="L22" s="21">
        <f t="shared" si="3"/>
        <v>812.38</v>
      </c>
      <c r="M22" s="29">
        <v>7</v>
      </c>
    </row>
    <row r="23" spans="1:13" ht="15.75" x14ac:dyDescent="0.25">
      <c r="A23" s="10" t="s">
        <v>25</v>
      </c>
      <c r="B23" s="25" t="s">
        <v>37</v>
      </c>
      <c r="C23" s="26" t="s">
        <v>38</v>
      </c>
      <c r="D23" s="27">
        <v>57.56</v>
      </c>
      <c r="E23" s="28">
        <v>5</v>
      </c>
      <c r="F23" s="14">
        <f t="shared" si="2"/>
        <v>62.56</v>
      </c>
      <c r="G23" s="29">
        <v>4</v>
      </c>
      <c r="H23" s="30">
        <v>689</v>
      </c>
      <c r="I23" s="29">
        <v>4</v>
      </c>
      <c r="J23" s="56"/>
      <c r="K23" s="28"/>
      <c r="L23" s="18">
        <f t="shared" si="3"/>
        <v>751.56</v>
      </c>
      <c r="M23" s="29">
        <v>4</v>
      </c>
    </row>
    <row r="24" spans="1:13" ht="15.75" x14ac:dyDescent="0.25">
      <c r="A24" s="10" t="s">
        <v>39</v>
      </c>
      <c r="B24" s="25" t="s">
        <v>40</v>
      </c>
      <c r="C24" s="26" t="s">
        <v>41</v>
      </c>
      <c r="D24" s="27">
        <v>73.94</v>
      </c>
      <c r="E24" s="28">
        <v>10</v>
      </c>
      <c r="F24" s="14">
        <f t="shared" si="2"/>
        <v>83.94</v>
      </c>
      <c r="G24" s="29">
        <v>9</v>
      </c>
      <c r="H24" s="30">
        <v>1878</v>
      </c>
      <c r="I24" s="33">
        <v>10</v>
      </c>
      <c r="J24" s="56"/>
      <c r="K24" s="28"/>
      <c r="L24" s="18">
        <f t="shared" si="3"/>
        <v>1961.94</v>
      </c>
      <c r="M24" s="29">
        <v>9</v>
      </c>
    </row>
    <row r="25" spans="1:13" ht="21" x14ac:dyDescent="0.25">
      <c r="A25" s="10" t="s">
        <v>62</v>
      </c>
      <c r="B25" s="25" t="s">
        <v>64</v>
      </c>
      <c r="C25" s="26" t="s">
        <v>65</v>
      </c>
      <c r="D25" s="27">
        <v>69.44</v>
      </c>
      <c r="E25" s="28">
        <v>10</v>
      </c>
      <c r="F25" s="14">
        <f t="shared" si="2"/>
        <v>79.44</v>
      </c>
      <c r="G25" s="29">
        <v>8</v>
      </c>
      <c r="H25" s="30">
        <v>627</v>
      </c>
      <c r="I25" s="33">
        <v>3</v>
      </c>
      <c r="J25" s="56">
        <v>9</v>
      </c>
      <c r="K25" s="28"/>
      <c r="L25" s="18">
        <f t="shared" si="3"/>
        <v>697.44</v>
      </c>
      <c r="M25" s="64">
        <v>3</v>
      </c>
    </row>
    <row r="26" spans="1:13" ht="21" x14ac:dyDescent="0.25">
      <c r="A26" s="10" t="s">
        <v>63</v>
      </c>
      <c r="B26" s="25" t="s">
        <v>64</v>
      </c>
      <c r="C26" s="26" t="s">
        <v>44</v>
      </c>
      <c r="D26" s="27">
        <v>60.46</v>
      </c>
      <c r="E26" s="28"/>
      <c r="F26" s="14">
        <f t="shared" si="2"/>
        <v>60.46</v>
      </c>
      <c r="G26" s="29">
        <v>3</v>
      </c>
      <c r="H26" s="30">
        <v>585</v>
      </c>
      <c r="I26" s="33">
        <v>2</v>
      </c>
      <c r="J26" s="56">
        <v>9</v>
      </c>
      <c r="K26" s="28"/>
      <c r="L26" s="18">
        <f t="shared" si="3"/>
        <v>636.46</v>
      </c>
      <c r="M26" s="65">
        <v>2</v>
      </c>
    </row>
    <row r="27" spans="1:13" ht="18.75" x14ac:dyDescent="0.25">
      <c r="A27" s="10"/>
      <c r="B27" s="25"/>
      <c r="C27" s="26"/>
      <c r="D27" s="27"/>
      <c r="E27" s="28"/>
      <c r="F27" s="28"/>
      <c r="G27" s="34"/>
      <c r="H27" s="31"/>
      <c r="I27" s="35"/>
      <c r="J27" s="56"/>
      <c r="K27" s="28"/>
      <c r="L27" s="36"/>
      <c r="M27" s="35"/>
    </row>
    <row r="28" spans="1:13" ht="18.75" x14ac:dyDescent="0.25">
      <c r="A28" s="181" t="s">
        <v>42</v>
      </c>
      <c r="B28" s="182"/>
      <c r="C28" s="182"/>
      <c r="D28" s="182"/>
      <c r="E28" s="182"/>
      <c r="F28" s="182"/>
      <c r="G28" s="183"/>
      <c r="H28" s="31"/>
      <c r="I28" s="34"/>
      <c r="J28" s="31"/>
      <c r="K28" s="28"/>
      <c r="L28" s="36"/>
      <c r="M28" s="34"/>
    </row>
    <row r="29" spans="1:13" ht="15.75" x14ac:dyDescent="0.25">
      <c r="A29" s="10" t="s">
        <v>13</v>
      </c>
      <c r="B29" s="25" t="s">
        <v>70</v>
      </c>
      <c r="C29" s="26" t="s">
        <v>71</v>
      </c>
      <c r="D29" s="32">
        <v>121.81</v>
      </c>
      <c r="E29" s="28">
        <v>50</v>
      </c>
      <c r="F29" s="37">
        <f t="shared" ref="F29:F30" si="4">SUM(D29:E29)</f>
        <v>171.81</v>
      </c>
      <c r="G29" s="33">
        <v>9</v>
      </c>
      <c r="H29" s="30">
        <v>930</v>
      </c>
      <c r="I29" s="33">
        <v>6</v>
      </c>
      <c r="J29" s="31"/>
      <c r="K29" s="28"/>
      <c r="L29" s="38">
        <f>SUM(F29+H29-J29)</f>
        <v>1101.81</v>
      </c>
      <c r="M29" s="29">
        <v>8</v>
      </c>
    </row>
    <row r="30" spans="1:13" ht="21" x14ac:dyDescent="0.25">
      <c r="A30" s="10" t="s">
        <v>16</v>
      </c>
      <c r="B30" s="25" t="s">
        <v>48</v>
      </c>
      <c r="C30" s="26" t="s">
        <v>72</v>
      </c>
      <c r="D30" s="27">
        <v>92.38</v>
      </c>
      <c r="E30" s="28">
        <v>10</v>
      </c>
      <c r="F30" s="37">
        <f t="shared" si="4"/>
        <v>102.38</v>
      </c>
      <c r="G30" s="33">
        <v>5</v>
      </c>
      <c r="H30" s="30">
        <v>857</v>
      </c>
      <c r="I30" s="33">
        <v>3</v>
      </c>
      <c r="J30" s="31"/>
      <c r="K30" s="28"/>
      <c r="L30" s="38">
        <f t="shared" ref="L30:L38" si="5">SUM(F30+H30-J30)</f>
        <v>959.38</v>
      </c>
      <c r="M30" s="64">
        <v>3</v>
      </c>
    </row>
    <row r="31" spans="1:13" ht="15.75" x14ac:dyDescent="0.25">
      <c r="A31" s="10" t="s">
        <v>19</v>
      </c>
      <c r="B31" s="25" t="s">
        <v>73</v>
      </c>
      <c r="C31" s="54" t="s">
        <v>74</v>
      </c>
      <c r="D31" s="27">
        <v>69.37</v>
      </c>
      <c r="E31" s="28"/>
      <c r="F31" s="57" t="s">
        <v>87</v>
      </c>
      <c r="G31" s="33">
        <v>10</v>
      </c>
      <c r="H31" s="30">
        <v>902</v>
      </c>
      <c r="I31" s="33">
        <v>4</v>
      </c>
      <c r="J31" s="56"/>
      <c r="K31" s="28"/>
      <c r="L31" s="58" t="s">
        <v>88</v>
      </c>
      <c r="M31" s="29">
        <v>10</v>
      </c>
    </row>
    <row r="32" spans="1:13" ht="15.75" x14ac:dyDescent="0.25">
      <c r="A32" s="10" t="s">
        <v>22</v>
      </c>
      <c r="B32" s="11" t="s">
        <v>75</v>
      </c>
      <c r="C32" s="39" t="s">
        <v>76</v>
      </c>
      <c r="D32" s="13">
        <v>110.03</v>
      </c>
      <c r="E32" s="14"/>
      <c r="F32" s="28">
        <f>SUM(D32:E32)</f>
        <v>110.03</v>
      </c>
      <c r="G32" s="40">
        <v>7</v>
      </c>
      <c r="H32" s="16">
        <v>985</v>
      </c>
      <c r="I32" s="40">
        <v>9</v>
      </c>
      <c r="J32" s="17"/>
      <c r="K32" s="14"/>
      <c r="L32" s="36">
        <f t="shared" si="5"/>
        <v>1095.03</v>
      </c>
      <c r="M32" s="43">
        <v>7</v>
      </c>
    </row>
    <row r="33" spans="1:13" ht="21" x14ac:dyDescent="0.35">
      <c r="A33" s="10" t="s">
        <v>23</v>
      </c>
      <c r="B33" s="11" t="s">
        <v>77</v>
      </c>
      <c r="C33" s="39" t="s">
        <v>78</v>
      </c>
      <c r="D33" s="13">
        <v>94.25</v>
      </c>
      <c r="E33" s="14">
        <v>5</v>
      </c>
      <c r="F33" s="28">
        <f t="shared" ref="F33:F38" si="6">SUM(D33:E33)</f>
        <v>99.25</v>
      </c>
      <c r="G33" s="40">
        <v>3</v>
      </c>
      <c r="H33" s="16">
        <v>647</v>
      </c>
      <c r="I33" s="40">
        <v>1</v>
      </c>
      <c r="J33" s="17"/>
      <c r="K33" s="14"/>
      <c r="L33" s="36">
        <f t="shared" si="5"/>
        <v>746.25</v>
      </c>
      <c r="M33" s="66">
        <v>1</v>
      </c>
    </row>
    <row r="34" spans="1:13" ht="15.75" x14ac:dyDescent="0.25">
      <c r="A34" s="10" t="s">
        <v>24</v>
      </c>
      <c r="B34" s="11" t="s">
        <v>79</v>
      </c>
      <c r="C34" s="39" t="s">
        <v>80</v>
      </c>
      <c r="D34" s="19">
        <v>79</v>
      </c>
      <c r="E34" s="14">
        <v>35</v>
      </c>
      <c r="F34" s="37">
        <f t="shared" si="6"/>
        <v>114</v>
      </c>
      <c r="G34" s="40">
        <v>8</v>
      </c>
      <c r="H34" s="16">
        <v>940</v>
      </c>
      <c r="I34" s="40">
        <v>7</v>
      </c>
      <c r="J34" s="17"/>
      <c r="K34" s="14"/>
      <c r="L34" s="38">
        <f t="shared" si="5"/>
        <v>1054</v>
      </c>
      <c r="M34" s="43">
        <v>5</v>
      </c>
    </row>
    <row r="35" spans="1:13" ht="21" x14ac:dyDescent="0.35">
      <c r="A35" s="10" t="s">
        <v>25</v>
      </c>
      <c r="B35" s="11" t="s">
        <v>81</v>
      </c>
      <c r="C35" s="39" t="s">
        <v>84</v>
      </c>
      <c r="D35" s="13">
        <v>92.75</v>
      </c>
      <c r="E35" s="14">
        <v>10</v>
      </c>
      <c r="F35" s="28">
        <f t="shared" si="6"/>
        <v>102.75</v>
      </c>
      <c r="G35" s="40">
        <v>6</v>
      </c>
      <c r="H35" s="16">
        <v>715</v>
      </c>
      <c r="I35" s="40">
        <v>2</v>
      </c>
      <c r="J35" s="17"/>
      <c r="K35" s="55">
        <v>15</v>
      </c>
      <c r="L35" s="38">
        <f>SUM(F35+H35+K35)</f>
        <v>832.75</v>
      </c>
      <c r="M35" s="67">
        <v>2</v>
      </c>
    </row>
    <row r="36" spans="1:13" ht="15.75" x14ac:dyDescent="0.25">
      <c r="A36" s="10" t="s">
        <v>39</v>
      </c>
      <c r="B36" s="11" t="s">
        <v>82</v>
      </c>
      <c r="C36" s="39" t="s">
        <v>83</v>
      </c>
      <c r="D36" s="13">
        <v>100.66</v>
      </c>
      <c r="E36" s="14"/>
      <c r="F36" s="28">
        <f t="shared" si="6"/>
        <v>100.66</v>
      </c>
      <c r="G36" s="40">
        <v>4</v>
      </c>
      <c r="H36" s="16">
        <v>1096</v>
      </c>
      <c r="I36" s="40">
        <v>10</v>
      </c>
      <c r="J36" s="17"/>
      <c r="K36" s="14"/>
      <c r="L36" s="36">
        <f t="shared" si="5"/>
        <v>1196.6600000000001</v>
      </c>
      <c r="M36" s="43">
        <v>9</v>
      </c>
    </row>
    <row r="37" spans="1:13" ht="15.75" x14ac:dyDescent="0.25">
      <c r="A37" s="10" t="s">
        <v>62</v>
      </c>
      <c r="B37" s="11" t="s">
        <v>85</v>
      </c>
      <c r="C37" s="39" t="s">
        <v>86</v>
      </c>
      <c r="D37" s="13">
        <v>84.87</v>
      </c>
      <c r="E37" s="14"/>
      <c r="F37" s="28">
        <f t="shared" si="6"/>
        <v>84.87</v>
      </c>
      <c r="G37" s="40">
        <v>2</v>
      </c>
      <c r="H37" s="16">
        <v>975</v>
      </c>
      <c r="I37" s="40">
        <v>8</v>
      </c>
      <c r="J37" s="17"/>
      <c r="K37" s="14"/>
      <c r="L37" s="36">
        <f t="shared" si="5"/>
        <v>1059.8699999999999</v>
      </c>
      <c r="M37" s="43">
        <v>6</v>
      </c>
    </row>
    <row r="38" spans="1:13" ht="15.75" x14ac:dyDescent="0.25">
      <c r="A38" s="10" t="s">
        <v>63</v>
      </c>
      <c r="B38" s="11" t="s">
        <v>43</v>
      </c>
      <c r="C38" s="39" t="s">
        <v>44</v>
      </c>
      <c r="D38" s="13">
        <v>80.09</v>
      </c>
      <c r="E38" s="14"/>
      <c r="F38" s="28">
        <f t="shared" si="6"/>
        <v>80.09</v>
      </c>
      <c r="G38" s="40">
        <v>1</v>
      </c>
      <c r="H38" s="16">
        <v>910</v>
      </c>
      <c r="I38" s="40">
        <v>5</v>
      </c>
      <c r="J38" s="17"/>
      <c r="K38" s="14"/>
      <c r="L38" s="36">
        <f t="shared" si="5"/>
        <v>990.09</v>
      </c>
      <c r="M38" s="43">
        <v>4</v>
      </c>
    </row>
    <row r="39" spans="1:13" x14ac:dyDescent="0.25">
      <c r="A39" s="10"/>
      <c r="B39" s="11"/>
      <c r="C39" s="41"/>
      <c r="D39" s="13"/>
      <c r="E39" s="14"/>
      <c r="F39" s="14"/>
      <c r="G39" s="42"/>
      <c r="H39" s="17"/>
      <c r="I39" s="42"/>
      <c r="J39" s="17"/>
      <c r="K39" s="14"/>
      <c r="L39" s="18"/>
      <c r="M39" s="42"/>
    </row>
    <row r="40" spans="1:13" ht="18.75" x14ac:dyDescent="0.25">
      <c r="A40" s="184" t="s">
        <v>47</v>
      </c>
      <c r="B40" s="185"/>
      <c r="C40" s="185"/>
      <c r="D40" s="185"/>
      <c r="E40" s="185"/>
      <c r="F40" s="185"/>
      <c r="G40" s="186"/>
      <c r="H40" s="17"/>
      <c r="I40" s="42"/>
      <c r="J40" s="17"/>
      <c r="K40" s="14"/>
      <c r="L40" s="18"/>
      <c r="M40" s="42"/>
    </row>
    <row r="41" spans="1:13" ht="21" x14ac:dyDescent="0.35">
      <c r="A41" s="10" t="s">
        <v>13</v>
      </c>
      <c r="B41" s="18" t="s">
        <v>67</v>
      </c>
      <c r="C41" s="39" t="s">
        <v>15</v>
      </c>
      <c r="D41" s="13">
        <v>71.069999999999993</v>
      </c>
      <c r="E41" s="14"/>
      <c r="F41" s="14">
        <f>SUM(D41:E41)</f>
        <v>71.069999999999993</v>
      </c>
      <c r="G41" s="43">
        <v>1</v>
      </c>
      <c r="H41" s="16">
        <v>442</v>
      </c>
      <c r="I41" s="43">
        <v>2</v>
      </c>
      <c r="J41" s="17"/>
      <c r="K41" s="14"/>
      <c r="L41" s="21">
        <f>SUM(F41+H41)</f>
        <v>513.06999999999994</v>
      </c>
      <c r="M41" s="66">
        <v>1</v>
      </c>
    </row>
    <row r="42" spans="1:13" ht="15.75" x14ac:dyDescent="0.25">
      <c r="A42" s="10" t="s">
        <v>16</v>
      </c>
      <c r="B42" s="18" t="s">
        <v>68</v>
      </c>
      <c r="C42" s="39" t="s">
        <v>69</v>
      </c>
      <c r="D42" s="13">
        <v>221.03</v>
      </c>
      <c r="E42" s="14">
        <v>45</v>
      </c>
      <c r="F42" s="14">
        <f>SUM(D42:E42)</f>
        <v>266.02999999999997</v>
      </c>
      <c r="G42" s="43">
        <v>4</v>
      </c>
      <c r="H42" s="16">
        <v>507</v>
      </c>
      <c r="I42" s="43">
        <v>4</v>
      </c>
      <c r="J42" s="17"/>
      <c r="K42" s="14"/>
      <c r="L42" s="18">
        <f>SUM(F42+H42)</f>
        <v>773.03</v>
      </c>
      <c r="M42" s="43">
        <v>4</v>
      </c>
    </row>
    <row r="43" spans="1:13" ht="21" x14ac:dyDescent="0.35">
      <c r="A43" s="10" t="s">
        <v>19</v>
      </c>
      <c r="B43" s="18" t="s">
        <v>49</v>
      </c>
      <c r="C43" s="39" t="s">
        <v>50</v>
      </c>
      <c r="D43" s="13">
        <v>82.41</v>
      </c>
      <c r="E43" s="14">
        <v>10</v>
      </c>
      <c r="F43" s="14">
        <f>SUM(D43:E43)</f>
        <v>92.41</v>
      </c>
      <c r="G43" s="43">
        <v>2</v>
      </c>
      <c r="H43" s="16">
        <v>439</v>
      </c>
      <c r="I43" s="43">
        <v>1</v>
      </c>
      <c r="J43" s="17"/>
      <c r="K43" s="14"/>
      <c r="L43" s="18">
        <f>SUM(F43+H43)</f>
        <v>531.41</v>
      </c>
      <c r="M43" s="67">
        <v>2</v>
      </c>
    </row>
    <row r="44" spans="1:13" ht="21" x14ac:dyDescent="0.35">
      <c r="A44" s="10" t="s">
        <v>22</v>
      </c>
      <c r="B44" s="18" t="s">
        <v>51</v>
      </c>
      <c r="C44" s="39" t="s">
        <v>52</v>
      </c>
      <c r="D44" s="13">
        <v>82.64</v>
      </c>
      <c r="E44" s="14">
        <v>10</v>
      </c>
      <c r="F44" s="14">
        <f>SUM(D44:E44)</f>
        <v>92.64</v>
      </c>
      <c r="G44" s="43">
        <v>3</v>
      </c>
      <c r="H44" s="16">
        <v>465</v>
      </c>
      <c r="I44" s="43">
        <v>3</v>
      </c>
      <c r="J44" s="17"/>
      <c r="K44" s="14"/>
      <c r="L44" s="21">
        <f>SUM(F44+H44)</f>
        <v>557.64</v>
      </c>
      <c r="M44" s="68">
        <v>3</v>
      </c>
    </row>
    <row r="45" spans="1:13" ht="15.75" thickBot="1" x14ac:dyDescent="0.3">
      <c r="A45" s="44"/>
      <c r="B45" s="50"/>
      <c r="C45" s="45"/>
      <c r="D45" s="46"/>
      <c r="E45" s="47"/>
      <c r="F45" s="47"/>
      <c r="G45" s="48"/>
      <c r="H45" s="49"/>
      <c r="I45" s="48"/>
      <c r="J45" s="49"/>
      <c r="K45" s="47"/>
      <c r="L45" s="50"/>
      <c r="M45" s="48"/>
    </row>
    <row r="46" spans="1:13" ht="15.75" thickTop="1" x14ac:dyDescent="0.25"/>
  </sheetData>
  <mergeCells count="12">
    <mergeCell ref="A7:G7"/>
    <mergeCell ref="A16:G16"/>
    <mergeCell ref="A28:G28"/>
    <mergeCell ref="A40:G40"/>
    <mergeCell ref="B2:M2"/>
    <mergeCell ref="C3:J3"/>
    <mergeCell ref="A5:A6"/>
    <mergeCell ref="B5:B6"/>
    <mergeCell ref="C5:C6"/>
    <mergeCell ref="D5:G5"/>
    <mergeCell ref="H5:I5"/>
    <mergeCell ref="J5:M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workbookViewId="0">
      <selection activeCell="L1" sqref="L1"/>
    </sheetView>
  </sheetViews>
  <sheetFormatPr defaultRowHeight="15" x14ac:dyDescent="0.25"/>
  <cols>
    <col min="1" max="1" width="4.85546875" customWidth="1"/>
    <col min="2" max="2" width="20.85546875" customWidth="1"/>
    <col min="3" max="3" width="10.7109375" customWidth="1"/>
    <col min="4" max="4" width="6.5703125" customWidth="1"/>
    <col min="5" max="5" width="5.42578125" customWidth="1"/>
    <col min="6" max="6" width="6.85546875" customWidth="1"/>
    <col min="7" max="7" width="4.5703125" customWidth="1"/>
    <col min="8" max="8" width="6.140625" customWidth="1"/>
    <col min="9" max="9" width="5.85546875" customWidth="1"/>
    <col min="10" max="10" width="7.7109375" customWidth="1"/>
    <col min="11" max="11" width="5.7109375" customWidth="1"/>
    <col min="12" max="12" width="7.5703125" customWidth="1"/>
    <col min="13" max="13" width="5.42578125" customWidth="1"/>
    <col min="14" max="14" width="7.7109375" customWidth="1"/>
    <col min="15" max="15" width="5.42578125" customWidth="1"/>
    <col min="16" max="16" width="4.42578125" customWidth="1"/>
    <col min="17" max="17" width="8" customWidth="1"/>
    <col min="18" max="18" width="6.140625" customWidth="1"/>
  </cols>
  <sheetData>
    <row r="1" spans="1:18" ht="18.75" x14ac:dyDescent="0.3">
      <c r="A1" s="170"/>
      <c r="B1" s="188" t="s">
        <v>91</v>
      </c>
      <c r="C1" s="188"/>
      <c r="D1" s="188"/>
      <c r="E1" s="188"/>
      <c r="F1" s="188"/>
      <c r="G1" s="188"/>
      <c r="H1" s="188"/>
      <c r="I1" s="188"/>
      <c r="J1" s="188"/>
      <c r="K1" s="188"/>
      <c r="L1" s="170"/>
      <c r="M1" s="170"/>
      <c r="N1" s="170"/>
      <c r="O1" s="170"/>
      <c r="P1" s="170"/>
      <c r="Q1" s="170"/>
      <c r="R1" s="170"/>
    </row>
    <row r="2" spans="1:18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18" ht="18.75" x14ac:dyDescent="0.3">
      <c r="A3" s="218" t="s">
        <v>312</v>
      </c>
      <c r="B3" s="218"/>
      <c r="C3" s="218"/>
      <c r="D3" s="218"/>
      <c r="E3" s="218"/>
      <c r="F3" s="218"/>
      <c r="G3" s="218"/>
      <c r="H3" s="170"/>
      <c r="I3" s="170"/>
      <c r="J3" s="170"/>
      <c r="K3" s="170"/>
      <c r="L3" s="219" t="s">
        <v>313</v>
      </c>
      <c r="M3" s="218"/>
      <c r="N3" s="218"/>
      <c r="O3" s="218"/>
      <c r="P3" s="218"/>
      <c r="Q3" s="218"/>
      <c r="R3" s="218"/>
    </row>
    <row r="4" spans="1:18" ht="15.75" thickBo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15.75" thickTop="1" x14ac:dyDescent="0.25">
      <c r="A5" s="220" t="s">
        <v>92</v>
      </c>
      <c r="B5" s="222" t="s">
        <v>93</v>
      </c>
      <c r="C5" s="224" t="s">
        <v>94</v>
      </c>
      <c r="D5" s="206" t="s">
        <v>95</v>
      </c>
      <c r="E5" s="206"/>
      <c r="F5" s="206"/>
      <c r="G5" s="207" t="s">
        <v>11</v>
      </c>
      <c r="H5" s="205" t="s">
        <v>96</v>
      </c>
      <c r="I5" s="206"/>
      <c r="J5" s="206"/>
      <c r="K5" s="207" t="s">
        <v>11</v>
      </c>
      <c r="L5" s="205" t="s">
        <v>97</v>
      </c>
      <c r="M5" s="206"/>
      <c r="N5" s="206"/>
      <c r="O5" s="207" t="s">
        <v>11</v>
      </c>
      <c r="P5" s="70"/>
      <c r="Q5" s="7"/>
      <c r="R5" s="52"/>
    </row>
    <row r="6" spans="1:18" ht="69" x14ac:dyDescent="0.25">
      <c r="A6" s="221"/>
      <c r="B6" s="223"/>
      <c r="C6" s="225"/>
      <c r="D6" s="71" t="s">
        <v>98</v>
      </c>
      <c r="E6" s="71" t="s">
        <v>99</v>
      </c>
      <c r="F6" s="71" t="s">
        <v>100</v>
      </c>
      <c r="G6" s="208"/>
      <c r="H6" s="72" t="s">
        <v>98</v>
      </c>
      <c r="I6" s="71" t="s">
        <v>99</v>
      </c>
      <c r="J6" s="71" t="s">
        <v>100</v>
      </c>
      <c r="K6" s="208"/>
      <c r="L6" s="72" t="s">
        <v>98</v>
      </c>
      <c r="M6" s="71" t="s">
        <v>99</v>
      </c>
      <c r="N6" s="71" t="s">
        <v>100</v>
      </c>
      <c r="O6" s="208"/>
      <c r="P6" s="73" t="s">
        <v>310</v>
      </c>
      <c r="Q6" s="72" t="s">
        <v>102</v>
      </c>
      <c r="R6" s="71" t="s">
        <v>103</v>
      </c>
    </row>
    <row r="7" spans="1:18" ht="18.75" x14ac:dyDescent="0.25">
      <c r="A7" s="171"/>
      <c r="B7" s="209" t="s">
        <v>104</v>
      </c>
      <c r="C7" s="210"/>
      <c r="D7" s="210"/>
      <c r="E7" s="210"/>
      <c r="F7" s="210"/>
      <c r="G7" s="211"/>
      <c r="H7" s="72"/>
      <c r="I7" s="71"/>
      <c r="J7" s="71"/>
      <c r="K7" s="173"/>
      <c r="L7" s="72"/>
      <c r="M7" s="71"/>
      <c r="N7" s="71"/>
      <c r="O7" s="173"/>
      <c r="P7" s="76"/>
      <c r="Q7" s="72"/>
      <c r="R7" s="71"/>
    </row>
    <row r="8" spans="1:18" ht="18.75" x14ac:dyDescent="0.3">
      <c r="A8" s="172">
        <v>1</v>
      </c>
      <c r="B8" s="78" t="s">
        <v>132</v>
      </c>
      <c r="C8" s="55" t="s">
        <v>105</v>
      </c>
      <c r="D8" s="14">
        <v>28.91</v>
      </c>
      <c r="E8" s="55"/>
      <c r="F8" s="20">
        <f t="shared" ref="F8:F9" si="0">SUM(D8:E8)</f>
        <v>28.91</v>
      </c>
      <c r="G8" s="79">
        <v>2</v>
      </c>
      <c r="H8" s="16">
        <v>47.75</v>
      </c>
      <c r="I8" s="55"/>
      <c r="J8" s="20">
        <f t="shared" ref="J8:J12" si="1">SUM(H8:I8)</f>
        <v>47.75</v>
      </c>
      <c r="K8" s="79">
        <v>3</v>
      </c>
      <c r="L8" s="16">
        <v>38.090000000000003</v>
      </c>
      <c r="M8" s="55"/>
      <c r="N8" s="20">
        <f t="shared" ref="N8:N12" si="2">SUM(L8:M8)</f>
        <v>38.090000000000003</v>
      </c>
      <c r="O8" s="79">
        <v>4</v>
      </c>
      <c r="P8" s="80"/>
      <c r="Q8" s="16">
        <f t="shared" ref="Q8" si="3">SUM(F8+J8+N8)</f>
        <v>114.75</v>
      </c>
      <c r="R8" s="81">
        <v>3</v>
      </c>
    </row>
    <row r="9" spans="1:18" ht="15.75" x14ac:dyDescent="0.25">
      <c r="A9" s="172">
        <v>2</v>
      </c>
      <c r="B9" s="78" t="s">
        <v>202</v>
      </c>
      <c r="C9" s="55" t="s">
        <v>163</v>
      </c>
      <c r="D9" s="20">
        <v>28.04</v>
      </c>
      <c r="E9" s="55">
        <v>5</v>
      </c>
      <c r="F9" s="20">
        <f t="shared" si="0"/>
        <v>33.04</v>
      </c>
      <c r="G9" s="79">
        <v>5</v>
      </c>
      <c r="H9" s="16">
        <v>52.35</v>
      </c>
      <c r="I9" s="55">
        <v>15</v>
      </c>
      <c r="J9" s="20">
        <f t="shared" si="1"/>
        <v>67.349999999999994</v>
      </c>
      <c r="K9" s="79">
        <v>4</v>
      </c>
      <c r="L9" s="17">
        <v>30.34</v>
      </c>
      <c r="M9" s="55">
        <v>5</v>
      </c>
      <c r="N9" s="20">
        <f>SUM(L9:M9)</f>
        <v>35.340000000000003</v>
      </c>
      <c r="O9" s="79">
        <v>3</v>
      </c>
      <c r="P9" s="80"/>
      <c r="Q9" s="16">
        <f>SUM(F9+J9+N9)</f>
        <v>135.72999999999999</v>
      </c>
      <c r="R9" s="84">
        <v>4</v>
      </c>
    </row>
    <row r="10" spans="1:18" ht="18.75" x14ac:dyDescent="0.3">
      <c r="A10" s="172">
        <v>3</v>
      </c>
      <c r="B10" s="78" t="s">
        <v>108</v>
      </c>
      <c r="C10" s="55" t="s">
        <v>109</v>
      </c>
      <c r="D10" s="20">
        <v>23.97</v>
      </c>
      <c r="E10" s="55">
        <v>5</v>
      </c>
      <c r="F10" s="20">
        <f>SUM(D10:E10)</f>
        <v>28.97</v>
      </c>
      <c r="G10" s="79">
        <v>3</v>
      </c>
      <c r="H10" s="16">
        <v>33.56</v>
      </c>
      <c r="I10" s="55"/>
      <c r="J10" s="20">
        <f t="shared" si="1"/>
        <v>33.56</v>
      </c>
      <c r="K10" s="79">
        <v>1</v>
      </c>
      <c r="L10" s="17">
        <v>28.29</v>
      </c>
      <c r="M10" s="55">
        <v>5</v>
      </c>
      <c r="N10" s="20">
        <f t="shared" si="2"/>
        <v>33.29</v>
      </c>
      <c r="O10" s="79">
        <v>2</v>
      </c>
      <c r="P10" s="80"/>
      <c r="Q10" s="16">
        <f>SUM(F10+J10+N10)</f>
        <v>95.82</v>
      </c>
      <c r="R10" s="127">
        <v>1</v>
      </c>
    </row>
    <row r="11" spans="1:18" ht="18.75" x14ac:dyDescent="0.3">
      <c r="A11" s="172">
        <v>4</v>
      </c>
      <c r="B11" s="78" t="s">
        <v>156</v>
      </c>
      <c r="C11" s="55" t="s">
        <v>157</v>
      </c>
      <c r="D11" s="14">
        <v>27.94</v>
      </c>
      <c r="E11" s="55"/>
      <c r="F11" s="20">
        <f>SUM(D11:E11)</f>
        <v>27.94</v>
      </c>
      <c r="G11" s="79">
        <v>1</v>
      </c>
      <c r="H11" s="16">
        <v>39.869999999999997</v>
      </c>
      <c r="I11" s="55"/>
      <c r="J11" s="20">
        <f t="shared" si="1"/>
        <v>39.869999999999997</v>
      </c>
      <c r="K11" s="79">
        <v>2</v>
      </c>
      <c r="L11" s="17">
        <v>34.47</v>
      </c>
      <c r="M11" s="55">
        <v>5</v>
      </c>
      <c r="N11" s="20">
        <f t="shared" si="2"/>
        <v>39.47</v>
      </c>
      <c r="O11" s="79">
        <v>5</v>
      </c>
      <c r="P11" s="80"/>
      <c r="Q11" s="16">
        <f>SUM(F11+J11+N11)</f>
        <v>107.28</v>
      </c>
      <c r="R11" s="130">
        <v>2</v>
      </c>
    </row>
    <row r="12" spans="1:18" s="170" customFormat="1" ht="15.75" x14ac:dyDescent="0.25">
      <c r="A12" s="172">
        <v>5</v>
      </c>
      <c r="B12" s="78" t="s">
        <v>202</v>
      </c>
      <c r="C12" s="55" t="s">
        <v>203</v>
      </c>
      <c r="D12" s="14">
        <v>29.19</v>
      </c>
      <c r="E12" s="55"/>
      <c r="F12" s="20">
        <f>SUM(D12:E12)</f>
        <v>29.19</v>
      </c>
      <c r="G12" s="79">
        <v>4</v>
      </c>
      <c r="H12" s="16"/>
      <c r="I12" s="55"/>
      <c r="J12" s="20" t="s">
        <v>319</v>
      </c>
      <c r="K12" s="79">
        <v>5</v>
      </c>
      <c r="L12" s="17">
        <v>27.75</v>
      </c>
      <c r="M12" s="55">
        <v>5</v>
      </c>
      <c r="N12" s="20">
        <f t="shared" si="2"/>
        <v>32.75</v>
      </c>
      <c r="O12" s="79">
        <v>1</v>
      </c>
      <c r="P12" s="80"/>
      <c r="Q12" s="16" t="s">
        <v>319</v>
      </c>
      <c r="R12" s="84">
        <v>5</v>
      </c>
    </row>
    <row r="13" spans="1:18" ht="15.75" x14ac:dyDescent="0.25">
      <c r="A13" s="172"/>
      <c r="B13" s="85"/>
      <c r="C13" s="14"/>
      <c r="D13" s="14"/>
      <c r="E13" s="14"/>
      <c r="F13" s="20"/>
      <c r="G13" s="86"/>
      <c r="H13" s="17"/>
      <c r="I13" s="14"/>
      <c r="J13" s="20"/>
      <c r="K13" s="86"/>
      <c r="L13" s="17"/>
      <c r="M13" s="14"/>
      <c r="N13" s="20"/>
      <c r="O13" s="86"/>
      <c r="P13" s="87"/>
      <c r="Q13" s="16"/>
      <c r="R13" s="126"/>
    </row>
    <row r="14" spans="1:18" ht="18.75" x14ac:dyDescent="0.3">
      <c r="A14" s="172"/>
      <c r="B14" s="212" t="s">
        <v>110</v>
      </c>
      <c r="C14" s="213"/>
      <c r="D14" s="213"/>
      <c r="E14" s="213"/>
      <c r="F14" s="213"/>
      <c r="G14" s="214"/>
      <c r="H14" s="17"/>
      <c r="I14" s="14"/>
      <c r="J14" s="20"/>
      <c r="K14" s="86"/>
      <c r="L14" s="17"/>
      <c r="M14" s="14"/>
      <c r="N14" s="20"/>
      <c r="O14" s="86"/>
      <c r="P14" s="87"/>
      <c r="Q14" s="16"/>
      <c r="R14" s="126"/>
    </row>
    <row r="15" spans="1:18" ht="15.75" x14ac:dyDescent="0.25">
      <c r="A15" s="172">
        <v>1</v>
      </c>
      <c r="B15" s="89" t="s">
        <v>160</v>
      </c>
      <c r="C15" s="55" t="s">
        <v>161</v>
      </c>
      <c r="D15" s="20">
        <v>31</v>
      </c>
      <c r="E15" s="55">
        <v>5</v>
      </c>
      <c r="F15" s="20">
        <f t="shared" ref="F15:F21" si="4">SUM(D15+E15)</f>
        <v>36</v>
      </c>
      <c r="G15" s="79">
        <v>7</v>
      </c>
      <c r="H15" s="16">
        <v>47.13</v>
      </c>
      <c r="I15" s="55"/>
      <c r="J15" s="20">
        <f t="shared" ref="J15:J21" si="5">SUM(H15+I15)</f>
        <v>47.13</v>
      </c>
      <c r="K15" s="79">
        <v>4</v>
      </c>
      <c r="L15" s="16">
        <v>29.53</v>
      </c>
      <c r="M15" s="55">
        <v>5</v>
      </c>
      <c r="N15" s="20">
        <f t="shared" ref="N15:N21" si="6">SUM(L15+M15)</f>
        <v>34.53</v>
      </c>
      <c r="O15" s="79">
        <v>4</v>
      </c>
      <c r="P15" s="80"/>
      <c r="Q15" s="16">
        <f t="shared" ref="Q15:Q21" si="7">SUM(F15+J15+N15)</f>
        <v>117.66</v>
      </c>
      <c r="R15" s="84">
        <v>6</v>
      </c>
    </row>
    <row r="16" spans="1:18" ht="18.75" x14ac:dyDescent="0.3">
      <c r="A16" s="172">
        <v>2</v>
      </c>
      <c r="B16" s="89" t="s">
        <v>115</v>
      </c>
      <c r="C16" s="55" t="s">
        <v>116</v>
      </c>
      <c r="D16" s="20">
        <v>31.97</v>
      </c>
      <c r="E16" s="55"/>
      <c r="F16" s="20">
        <f t="shared" si="4"/>
        <v>31.97</v>
      </c>
      <c r="G16" s="79">
        <v>5</v>
      </c>
      <c r="H16" s="16">
        <v>35.69</v>
      </c>
      <c r="I16" s="55"/>
      <c r="J16" s="20">
        <f t="shared" si="5"/>
        <v>35.69</v>
      </c>
      <c r="K16" s="79">
        <v>1</v>
      </c>
      <c r="L16" s="17">
        <v>30.19</v>
      </c>
      <c r="M16" s="55">
        <v>5</v>
      </c>
      <c r="N16" s="20">
        <f t="shared" si="6"/>
        <v>35.19</v>
      </c>
      <c r="O16" s="79">
        <v>5</v>
      </c>
      <c r="P16" s="80"/>
      <c r="Q16" s="16">
        <f t="shared" si="7"/>
        <v>102.85</v>
      </c>
      <c r="R16" s="81">
        <v>3</v>
      </c>
    </row>
    <row r="17" spans="1:18" ht="15.75" x14ac:dyDescent="0.25">
      <c r="A17" s="172">
        <v>3</v>
      </c>
      <c r="B17" s="89" t="s">
        <v>158</v>
      </c>
      <c r="C17" s="55" t="s">
        <v>159</v>
      </c>
      <c r="D17" s="20">
        <v>26.78</v>
      </c>
      <c r="E17" s="55"/>
      <c r="F17" s="20">
        <f t="shared" si="4"/>
        <v>26.78</v>
      </c>
      <c r="G17" s="79">
        <v>3</v>
      </c>
      <c r="H17" s="17">
        <v>46.81</v>
      </c>
      <c r="I17" s="55">
        <v>5</v>
      </c>
      <c r="J17" s="20">
        <f t="shared" si="5"/>
        <v>51.81</v>
      </c>
      <c r="K17" s="79">
        <v>6</v>
      </c>
      <c r="L17" s="17">
        <v>29.09</v>
      </c>
      <c r="M17" s="55">
        <v>5</v>
      </c>
      <c r="N17" s="20">
        <f t="shared" si="6"/>
        <v>34.090000000000003</v>
      </c>
      <c r="O17" s="79">
        <v>3</v>
      </c>
      <c r="P17" s="80"/>
      <c r="Q17" s="16">
        <f t="shared" si="7"/>
        <v>112.68</v>
      </c>
      <c r="R17" s="84">
        <v>4</v>
      </c>
    </row>
    <row r="18" spans="1:18" ht="18.75" x14ac:dyDescent="0.3">
      <c r="A18" s="172">
        <v>4</v>
      </c>
      <c r="B18" s="89" t="s">
        <v>113</v>
      </c>
      <c r="C18" s="55" t="s">
        <v>114</v>
      </c>
      <c r="D18" s="20">
        <v>23.84</v>
      </c>
      <c r="E18" s="55"/>
      <c r="F18" s="20">
        <f t="shared" si="4"/>
        <v>23.84</v>
      </c>
      <c r="G18" s="79">
        <v>1</v>
      </c>
      <c r="H18" s="17">
        <v>36.75</v>
      </c>
      <c r="I18" s="55">
        <v>5</v>
      </c>
      <c r="J18" s="20">
        <f t="shared" si="5"/>
        <v>41.75</v>
      </c>
      <c r="K18" s="79">
        <v>3</v>
      </c>
      <c r="L18" s="16">
        <v>32.1</v>
      </c>
      <c r="M18" s="55">
        <v>5</v>
      </c>
      <c r="N18" s="20">
        <f t="shared" si="6"/>
        <v>37.1</v>
      </c>
      <c r="O18" s="79">
        <v>6</v>
      </c>
      <c r="P18" s="80"/>
      <c r="Q18" s="16">
        <f t="shared" si="7"/>
        <v>102.69</v>
      </c>
      <c r="R18" s="130">
        <v>2</v>
      </c>
    </row>
    <row r="19" spans="1:18" s="170" customFormat="1" ht="18.75" x14ac:dyDescent="0.3">
      <c r="A19" s="172">
        <v>5</v>
      </c>
      <c r="B19" s="89" t="s">
        <v>111</v>
      </c>
      <c r="C19" s="55" t="s">
        <v>112</v>
      </c>
      <c r="D19" s="20">
        <v>25.97</v>
      </c>
      <c r="E19" s="55"/>
      <c r="F19" s="20">
        <f t="shared" si="4"/>
        <v>25.97</v>
      </c>
      <c r="G19" s="79">
        <v>2</v>
      </c>
      <c r="H19" s="17">
        <v>39.53</v>
      </c>
      <c r="I19" s="55"/>
      <c r="J19" s="20">
        <f t="shared" si="5"/>
        <v>39.53</v>
      </c>
      <c r="K19" s="79">
        <v>2</v>
      </c>
      <c r="L19" s="17">
        <v>27.34</v>
      </c>
      <c r="M19" s="55">
        <v>5</v>
      </c>
      <c r="N19" s="20">
        <f t="shared" si="6"/>
        <v>32.340000000000003</v>
      </c>
      <c r="O19" s="79">
        <v>2</v>
      </c>
      <c r="P19" s="80"/>
      <c r="Q19" s="16">
        <f t="shared" si="7"/>
        <v>97.84</v>
      </c>
      <c r="R19" s="127">
        <v>1</v>
      </c>
    </row>
    <row r="20" spans="1:18" s="170" customFormat="1" ht="15.75" x14ac:dyDescent="0.25">
      <c r="A20" s="172">
        <v>6</v>
      </c>
      <c r="B20" s="89" t="s">
        <v>314</v>
      </c>
      <c r="C20" s="55" t="s">
        <v>149</v>
      </c>
      <c r="D20" s="20">
        <v>29.46</v>
      </c>
      <c r="E20" s="55"/>
      <c r="F20" s="20">
        <f t="shared" si="4"/>
        <v>29.46</v>
      </c>
      <c r="G20" s="79">
        <v>4</v>
      </c>
      <c r="H20" s="16">
        <v>48</v>
      </c>
      <c r="I20" s="55">
        <v>10</v>
      </c>
      <c r="J20" s="20">
        <f t="shared" si="5"/>
        <v>58</v>
      </c>
      <c r="K20" s="79">
        <v>7</v>
      </c>
      <c r="L20" s="17">
        <v>28.59</v>
      </c>
      <c r="M20" s="55"/>
      <c r="N20" s="20">
        <f t="shared" si="6"/>
        <v>28.59</v>
      </c>
      <c r="O20" s="79">
        <v>1</v>
      </c>
      <c r="P20" s="80"/>
      <c r="Q20" s="16">
        <f t="shared" si="7"/>
        <v>116.05000000000001</v>
      </c>
      <c r="R20" s="84">
        <v>5</v>
      </c>
    </row>
    <row r="21" spans="1:18" s="170" customFormat="1" ht="15.75" x14ac:dyDescent="0.25">
      <c r="A21" s="172">
        <v>7</v>
      </c>
      <c r="B21" s="89" t="s">
        <v>314</v>
      </c>
      <c r="C21" s="55" t="s">
        <v>315</v>
      </c>
      <c r="D21" s="20">
        <v>27.84</v>
      </c>
      <c r="E21" s="55">
        <v>5</v>
      </c>
      <c r="F21" s="20">
        <f t="shared" si="4"/>
        <v>32.840000000000003</v>
      </c>
      <c r="G21" s="79">
        <v>6</v>
      </c>
      <c r="H21" s="17">
        <v>44.84</v>
      </c>
      <c r="I21" s="55">
        <v>5</v>
      </c>
      <c r="J21" s="20">
        <f t="shared" si="5"/>
        <v>49.84</v>
      </c>
      <c r="K21" s="79">
        <v>5</v>
      </c>
      <c r="L21" s="17">
        <v>40.97</v>
      </c>
      <c r="M21" s="55">
        <v>5</v>
      </c>
      <c r="N21" s="20">
        <f t="shared" si="6"/>
        <v>45.97</v>
      </c>
      <c r="O21" s="79">
        <v>7</v>
      </c>
      <c r="P21" s="80"/>
      <c r="Q21" s="16">
        <f t="shared" si="7"/>
        <v>128.65</v>
      </c>
      <c r="R21" s="84">
        <v>7</v>
      </c>
    </row>
    <row r="22" spans="1:18" ht="15.75" x14ac:dyDescent="0.25">
      <c r="A22" s="172"/>
      <c r="B22" s="85"/>
      <c r="C22" s="14"/>
      <c r="D22" s="14"/>
      <c r="E22" s="14"/>
      <c r="F22" s="20"/>
      <c r="G22" s="86"/>
      <c r="H22" s="17"/>
      <c r="I22" s="14"/>
      <c r="J22" s="20"/>
      <c r="K22" s="86"/>
      <c r="L22" s="17"/>
      <c r="M22" s="14"/>
      <c r="N22" s="20"/>
      <c r="O22" s="86"/>
      <c r="P22" s="87"/>
      <c r="Q22" s="16"/>
      <c r="R22" s="126"/>
    </row>
    <row r="23" spans="1:18" ht="18.75" x14ac:dyDescent="0.3">
      <c r="A23" s="172"/>
      <c r="B23" s="215" t="s">
        <v>117</v>
      </c>
      <c r="C23" s="216"/>
      <c r="D23" s="216"/>
      <c r="E23" s="216"/>
      <c r="F23" s="216"/>
      <c r="G23" s="217"/>
      <c r="H23" s="17"/>
      <c r="I23" s="14"/>
      <c r="J23" s="20"/>
      <c r="K23" s="86"/>
      <c r="L23" s="17"/>
      <c r="M23" s="14"/>
      <c r="N23" s="90"/>
      <c r="O23" s="86"/>
      <c r="P23" s="87"/>
      <c r="Q23" s="16"/>
      <c r="R23" s="126"/>
    </row>
    <row r="24" spans="1:18" ht="15.75" x14ac:dyDescent="0.25">
      <c r="A24" s="172">
        <v>1</v>
      </c>
      <c r="B24" s="91" t="s">
        <v>261</v>
      </c>
      <c r="C24" s="55" t="s">
        <v>262</v>
      </c>
      <c r="D24" s="92">
        <v>28.25</v>
      </c>
      <c r="E24" s="55"/>
      <c r="F24" s="20">
        <f t="shared" ref="F24:F48" si="8">SUM(D24+E24)</f>
        <v>28.25</v>
      </c>
      <c r="G24" s="79">
        <v>4</v>
      </c>
      <c r="H24" s="16">
        <v>49.53</v>
      </c>
      <c r="I24" s="55"/>
      <c r="J24" s="20">
        <f t="shared" ref="J24:J48" si="9">SUM(H24+I24)</f>
        <v>49.53</v>
      </c>
      <c r="K24" s="79">
        <v>7</v>
      </c>
      <c r="L24" s="17">
        <v>34.75</v>
      </c>
      <c r="M24" s="55">
        <v>15</v>
      </c>
      <c r="N24" s="93">
        <f>SUM(L24+M24)</f>
        <v>49.75</v>
      </c>
      <c r="O24" s="94">
        <v>9</v>
      </c>
      <c r="P24" s="174"/>
      <c r="Q24" s="16">
        <f>SUM(F24+J24+N24+P24)</f>
        <v>127.53</v>
      </c>
      <c r="R24" s="84">
        <v>7</v>
      </c>
    </row>
    <row r="25" spans="1:18" ht="15.75" x14ac:dyDescent="0.25">
      <c r="A25" s="172">
        <v>2</v>
      </c>
      <c r="B25" s="91" t="s">
        <v>119</v>
      </c>
      <c r="C25" s="55" t="s">
        <v>169</v>
      </c>
      <c r="D25" s="14">
        <v>44.41</v>
      </c>
      <c r="E25" s="55"/>
      <c r="F25" s="20">
        <f t="shared" si="8"/>
        <v>44.41</v>
      </c>
      <c r="G25" s="79">
        <v>12</v>
      </c>
      <c r="H25" s="17">
        <v>60.38</v>
      </c>
      <c r="I25" s="55">
        <v>15</v>
      </c>
      <c r="J25" s="20">
        <f t="shared" si="9"/>
        <v>75.38</v>
      </c>
      <c r="K25" s="79">
        <v>13</v>
      </c>
      <c r="L25" s="16">
        <v>32.630000000000003</v>
      </c>
      <c r="M25" s="55"/>
      <c r="N25" s="20">
        <f>SUM(L25:M25)</f>
        <v>32.630000000000003</v>
      </c>
      <c r="O25" s="79">
        <v>3</v>
      </c>
      <c r="P25" s="59"/>
      <c r="Q25" s="16">
        <f>SUM(F25+J25+N25+P25)</f>
        <v>152.41999999999999</v>
      </c>
      <c r="R25" s="102" t="s">
        <v>63</v>
      </c>
    </row>
    <row r="26" spans="1:18" ht="15.75" x14ac:dyDescent="0.25">
      <c r="A26" s="172">
        <v>3</v>
      </c>
      <c r="B26" s="91" t="s">
        <v>118</v>
      </c>
      <c r="C26" s="55" t="s">
        <v>59</v>
      </c>
      <c r="D26" s="14">
        <v>39.97</v>
      </c>
      <c r="E26" s="55">
        <v>10</v>
      </c>
      <c r="F26" s="20">
        <f t="shared" si="8"/>
        <v>49.97</v>
      </c>
      <c r="G26" s="79">
        <v>13</v>
      </c>
      <c r="H26" s="17">
        <v>58.28</v>
      </c>
      <c r="I26" s="55">
        <v>10</v>
      </c>
      <c r="J26" s="20">
        <f t="shared" si="9"/>
        <v>68.28</v>
      </c>
      <c r="K26" s="79">
        <v>12</v>
      </c>
      <c r="L26" s="17">
        <v>58.12</v>
      </c>
      <c r="M26" s="55"/>
      <c r="N26" s="20">
        <f>SUM(L26:M26)</f>
        <v>58.12</v>
      </c>
      <c r="O26" s="79">
        <v>12</v>
      </c>
      <c r="P26" s="59">
        <v>15</v>
      </c>
      <c r="Q26" s="16">
        <f>SUM(F26+J26+N26+P26)</f>
        <v>191.37</v>
      </c>
      <c r="R26" s="84">
        <v>13</v>
      </c>
    </row>
    <row r="27" spans="1:18" ht="15.75" x14ac:dyDescent="0.25">
      <c r="A27" s="172">
        <v>4</v>
      </c>
      <c r="B27" s="91" t="s">
        <v>208</v>
      </c>
      <c r="C27" s="55" t="s">
        <v>209</v>
      </c>
      <c r="D27" s="14">
        <v>32.72</v>
      </c>
      <c r="E27" s="55"/>
      <c r="F27" s="20">
        <f t="shared" si="8"/>
        <v>32.72</v>
      </c>
      <c r="G27" s="79">
        <v>7</v>
      </c>
      <c r="H27" s="17">
        <v>42.12</v>
      </c>
      <c r="I27" s="55"/>
      <c r="J27" s="20">
        <f t="shared" si="9"/>
        <v>42.12</v>
      </c>
      <c r="K27" s="79">
        <v>1</v>
      </c>
      <c r="L27" s="16">
        <v>28.68</v>
      </c>
      <c r="M27" s="55">
        <v>5</v>
      </c>
      <c r="N27" s="20">
        <f>SUM(L27:M27)</f>
        <v>33.68</v>
      </c>
      <c r="O27" s="79">
        <v>5</v>
      </c>
      <c r="P27" s="59"/>
      <c r="Q27" s="16">
        <f t="shared" ref="Q27:Q28" si="10">SUM(F27+J27+N27+P27)</f>
        <v>108.52000000000001</v>
      </c>
      <c r="R27" s="84">
        <v>4</v>
      </c>
    </row>
    <row r="28" spans="1:18" ht="15.75" x14ac:dyDescent="0.25">
      <c r="A28" s="172">
        <v>5</v>
      </c>
      <c r="B28" s="91" t="s">
        <v>141</v>
      </c>
      <c r="C28" s="55" t="s">
        <v>142</v>
      </c>
      <c r="D28" s="14">
        <v>25.81</v>
      </c>
      <c r="E28" s="55"/>
      <c r="F28" s="20">
        <f t="shared" si="8"/>
        <v>25.81</v>
      </c>
      <c r="G28" s="79">
        <v>1</v>
      </c>
      <c r="H28" s="16">
        <v>58.28</v>
      </c>
      <c r="I28" s="55"/>
      <c r="J28" s="20">
        <f t="shared" si="9"/>
        <v>58.28</v>
      </c>
      <c r="K28" s="79">
        <v>9</v>
      </c>
      <c r="L28" s="16">
        <v>31.03</v>
      </c>
      <c r="M28" s="55">
        <v>5</v>
      </c>
      <c r="N28" s="20">
        <f>SUM(L28:M28)</f>
        <v>36.03</v>
      </c>
      <c r="O28" s="79">
        <v>7</v>
      </c>
      <c r="P28" s="59"/>
      <c r="Q28" s="16">
        <f t="shared" si="10"/>
        <v>120.12</v>
      </c>
      <c r="R28" s="84">
        <v>6</v>
      </c>
    </row>
    <row r="29" spans="1:18" ht="18.75" x14ac:dyDescent="0.3">
      <c r="A29" s="172">
        <v>6</v>
      </c>
      <c r="B29" s="91" t="s">
        <v>145</v>
      </c>
      <c r="C29" s="55" t="s">
        <v>124</v>
      </c>
      <c r="D29" s="20">
        <v>30.09</v>
      </c>
      <c r="E29" s="14"/>
      <c r="F29" s="20">
        <f t="shared" si="8"/>
        <v>30.09</v>
      </c>
      <c r="G29" s="79">
        <v>6</v>
      </c>
      <c r="H29" s="16">
        <v>43.75</v>
      </c>
      <c r="I29" s="14"/>
      <c r="J29" s="20">
        <f>SUM(H29+I29)</f>
        <v>43.75</v>
      </c>
      <c r="K29" s="79">
        <v>4</v>
      </c>
      <c r="L29" s="17">
        <v>28.63</v>
      </c>
      <c r="M29" s="14"/>
      <c r="N29" s="20">
        <f t="shared" ref="N29:N48" si="11">SUM(L29+M29)</f>
        <v>28.63</v>
      </c>
      <c r="O29" s="79">
        <v>2</v>
      </c>
      <c r="P29" s="59"/>
      <c r="Q29" s="30">
        <f>SUM(F29+J29+N29)</f>
        <v>102.47</v>
      </c>
      <c r="R29" s="130">
        <v>2</v>
      </c>
    </row>
    <row r="30" spans="1:18" ht="15.75" x14ac:dyDescent="0.25">
      <c r="A30" s="172">
        <v>7</v>
      </c>
      <c r="B30" s="91" t="s">
        <v>137</v>
      </c>
      <c r="C30" s="55" t="s">
        <v>138</v>
      </c>
      <c r="D30" s="20">
        <v>31.31</v>
      </c>
      <c r="E30" s="14">
        <v>5</v>
      </c>
      <c r="F30" s="20">
        <f t="shared" si="8"/>
        <v>36.31</v>
      </c>
      <c r="G30" s="79">
        <v>8</v>
      </c>
      <c r="H30" s="16">
        <v>44.41</v>
      </c>
      <c r="I30" s="14">
        <v>5</v>
      </c>
      <c r="J30" s="20">
        <f t="shared" ref="J30:J37" si="12">SUM(H30+I30)</f>
        <v>49.41</v>
      </c>
      <c r="K30" s="79">
        <v>6</v>
      </c>
      <c r="L30" s="17">
        <v>50.87</v>
      </c>
      <c r="M30" s="14">
        <v>5</v>
      </c>
      <c r="N30" s="20">
        <f t="shared" si="11"/>
        <v>55.87</v>
      </c>
      <c r="O30" s="79">
        <v>11</v>
      </c>
      <c r="P30" s="59">
        <v>15</v>
      </c>
      <c r="Q30" s="16">
        <f>SUM(F30+J30+N30+P30)</f>
        <v>156.59</v>
      </c>
      <c r="R30" s="84">
        <v>11</v>
      </c>
    </row>
    <row r="31" spans="1:18" ht="15.75" x14ac:dyDescent="0.25">
      <c r="A31" s="172">
        <v>8</v>
      </c>
      <c r="B31" s="91" t="s">
        <v>146</v>
      </c>
      <c r="C31" s="55" t="s">
        <v>147</v>
      </c>
      <c r="D31" s="20">
        <v>33.880000000000003</v>
      </c>
      <c r="E31" s="14">
        <v>5</v>
      </c>
      <c r="F31" s="20">
        <f t="shared" si="8"/>
        <v>38.880000000000003</v>
      </c>
      <c r="G31" s="79">
        <v>10</v>
      </c>
      <c r="H31" s="16">
        <v>42.97</v>
      </c>
      <c r="I31" s="14">
        <v>5</v>
      </c>
      <c r="J31" s="20">
        <f t="shared" si="12"/>
        <v>47.97</v>
      </c>
      <c r="K31" s="79">
        <v>5</v>
      </c>
      <c r="L31" s="17">
        <v>50.87</v>
      </c>
      <c r="M31" s="14"/>
      <c r="N31" s="20">
        <f>SUM(L31+M31)</f>
        <v>50.87</v>
      </c>
      <c r="O31" s="79">
        <v>10</v>
      </c>
      <c r="P31" s="59"/>
      <c r="Q31" s="16">
        <f>SUM(F31+J31+N31+P31)</f>
        <v>137.72</v>
      </c>
      <c r="R31" s="84">
        <v>8</v>
      </c>
    </row>
    <row r="32" spans="1:18" s="170" customFormat="1" ht="18.75" x14ac:dyDescent="0.3">
      <c r="A32" s="172">
        <v>9</v>
      </c>
      <c r="B32" s="91" t="s">
        <v>143</v>
      </c>
      <c r="C32" s="55" t="s">
        <v>144</v>
      </c>
      <c r="D32" s="20">
        <v>29.25</v>
      </c>
      <c r="E32" s="14"/>
      <c r="F32" s="20">
        <f t="shared" si="8"/>
        <v>29.25</v>
      </c>
      <c r="G32" s="79">
        <v>5</v>
      </c>
      <c r="H32" s="16">
        <v>43.03</v>
      </c>
      <c r="I32" s="14"/>
      <c r="J32" s="20">
        <f t="shared" si="12"/>
        <v>43.03</v>
      </c>
      <c r="K32" s="79">
        <v>2</v>
      </c>
      <c r="L32" s="17">
        <v>26.43</v>
      </c>
      <c r="M32" s="14"/>
      <c r="N32" s="20">
        <f t="shared" ref="N32:N37" si="13">SUM(L32+M32)</f>
        <v>26.43</v>
      </c>
      <c r="O32" s="79">
        <v>1</v>
      </c>
      <c r="P32" s="59"/>
      <c r="Q32" s="16">
        <f t="shared" ref="Q32:Q37" si="14">SUM(F32+J32+N32+P32)</f>
        <v>98.710000000000008</v>
      </c>
      <c r="R32" s="127">
        <v>1</v>
      </c>
    </row>
    <row r="33" spans="1:18" s="170" customFormat="1" ht="15.75" x14ac:dyDescent="0.25">
      <c r="A33" s="172">
        <v>10</v>
      </c>
      <c r="B33" s="91" t="s">
        <v>221</v>
      </c>
      <c r="C33" s="55" t="s">
        <v>222</v>
      </c>
      <c r="D33" s="20">
        <v>43.47</v>
      </c>
      <c r="E33" s="14"/>
      <c r="F33" s="20">
        <f t="shared" si="8"/>
        <v>43.47</v>
      </c>
      <c r="G33" s="79">
        <v>11</v>
      </c>
      <c r="H33" s="16">
        <v>62.37</v>
      </c>
      <c r="I33" s="14"/>
      <c r="J33" s="20">
        <f t="shared" si="12"/>
        <v>62.37</v>
      </c>
      <c r="K33" s="79">
        <v>11</v>
      </c>
      <c r="L33" s="17">
        <v>34.159999999999997</v>
      </c>
      <c r="M33" s="14"/>
      <c r="N33" s="20">
        <f t="shared" si="13"/>
        <v>34.159999999999997</v>
      </c>
      <c r="O33" s="79">
        <v>6</v>
      </c>
      <c r="P33" s="59"/>
      <c r="Q33" s="16">
        <f t="shared" si="14"/>
        <v>140</v>
      </c>
      <c r="R33" s="84">
        <v>9</v>
      </c>
    </row>
    <row r="34" spans="1:18" s="170" customFormat="1" ht="15.75" x14ac:dyDescent="0.25">
      <c r="A34" s="172">
        <v>11</v>
      </c>
      <c r="B34" s="91" t="s">
        <v>271</v>
      </c>
      <c r="C34" s="55" t="s">
        <v>272</v>
      </c>
      <c r="D34" s="20">
        <v>26.25</v>
      </c>
      <c r="E34" s="14"/>
      <c r="F34" s="20">
        <f t="shared" si="8"/>
        <v>26.25</v>
      </c>
      <c r="G34" s="79">
        <v>2</v>
      </c>
      <c r="H34" s="16">
        <v>52.96</v>
      </c>
      <c r="I34" s="14"/>
      <c r="J34" s="20">
        <f t="shared" si="12"/>
        <v>52.96</v>
      </c>
      <c r="K34" s="79">
        <v>8</v>
      </c>
      <c r="L34" s="17">
        <v>36.409999999999997</v>
      </c>
      <c r="M34" s="14"/>
      <c r="N34" s="20">
        <f t="shared" si="13"/>
        <v>36.409999999999997</v>
      </c>
      <c r="O34" s="79">
        <v>8</v>
      </c>
      <c r="P34" s="59"/>
      <c r="Q34" s="16">
        <f t="shared" si="14"/>
        <v>115.62</v>
      </c>
      <c r="R34" s="84">
        <v>5</v>
      </c>
    </row>
    <row r="35" spans="1:18" s="170" customFormat="1" ht="18.75" x14ac:dyDescent="0.3">
      <c r="A35" s="172">
        <v>12</v>
      </c>
      <c r="B35" s="91" t="s">
        <v>135</v>
      </c>
      <c r="C35" s="55" t="s">
        <v>136</v>
      </c>
      <c r="D35" s="20">
        <v>26.72</v>
      </c>
      <c r="E35" s="14"/>
      <c r="F35" s="20">
        <f t="shared" si="8"/>
        <v>26.72</v>
      </c>
      <c r="G35" s="79">
        <v>3</v>
      </c>
      <c r="H35" s="16">
        <v>43.15</v>
      </c>
      <c r="I35" s="14"/>
      <c r="J35" s="20">
        <f t="shared" si="12"/>
        <v>43.15</v>
      </c>
      <c r="K35" s="79">
        <v>3</v>
      </c>
      <c r="L35" s="17">
        <v>33.590000000000003</v>
      </c>
      <c r="M35" s="14"/>
      <c r="N35" s="20">
        <f t="shared" si="13"/>
        <v>33.590000000000003</v>
      </c>
      <c r="O35" s="79">
        <v>4</v>
      </c>
      <c r="P35" s="59"/>
      <c r="Q35" s="16">
        <f t="shared" si="14"/>
        <v>103.46000000000001</v>
      </c>
      <c r="R35" s="81">
        <v>3</v>
      </c>
    </row>
    <row r="36" spans="1:18" s="170" customFormat="1" ht="15.75" x14ac:dyDescent="0.25">
      <c r="A36" s="172">
        <v>13</v>
      </c>
      <c r="B36" s="91" t="s">
        <v>243</v>
      </c>
      <c r="C36" s="55" t="s">
        <v>244</v>
      </c>
      <c r="D36" s="20">
        <v>38.78</v>
      </c>
      <c r="E36" s="14"/>
      <c r="F36" s="20">
        <f t="shared" si="8"/>
        <v>38.78</v>
      </c>
      <c r="G36" s="79">
        <v>9</v>
      </c>
      <c r="H36" s="16">
        <v>62.22</v>
      </c>
      <c r="I36" s="14"/>
      <c r="J36" s="20">
        <f t="shared" si="12"/>
        <v>62.22</v>
      </c>
      <c r="K36" s="79">
        <v>10</v>
      </c>
      <c r="L36" s="17">
        <v>33.119999999999997</v>
      </c>
      <c r="M36" s="14">
        <v>30</v>
      </c>
      <c r="N36" s="20">
        <f t="shared" si="13"/>
        <v>63.12</v>
      </c>
      <c r="O36" s="79">
        <v>14</v>
      </c>
      <c r="P36" s="59"/>
      <c r="Q36" s="16">
        <f t="shared" si="14"/>
        <v>164.12</v>
      </c>
      <c r="R36" s="84">
        <v>12</v>
      </c>
    </row>
    <row r="37" spans="1:18" s="170" customFormat="1" ht="15.75" x14ac:dyDescent="0.25">
      <c r="A37" s="172">
        <v>14</v>
      </c>
      <c r="B37" s="91" t="s">
        <v>316</v>
      </c>
      <c r="C37" s="55" t="s">
        <v>140</v>
      </c>
      <c r="D37" s="20">
        <v>63.25</v>
      </c>
      <c r="E37" s="14">
        <v>30</v>
      </c>
      <c r="F37" s="20">
        <f t="shared" si="8"/>
        <v>93.25</v>
      </c>
      <c r="G37" s="79">
        <v>14</v>
      </c>
      <c r="H37" s="16">
        <v>93.37</v>
      </c>
      <c r="I37" s="14">
        <v>5</v>
      </c>
      <c r="J37" s="20">
        <f t="shared" si="12"/>
        <v>98.37</v>
      </c>
      <c r="K37" s="79">
        <v>14</v>
      </c>
      <c r="L37" s="17">
        <v>50.78</v>
      </c>
      <c r="M37" s="14">
        <v>10</v>
      </c>
      <c r="N37" s="20">
        <f t="shared" si="13"/>
        <v>60.78</v>
      </c>
      <c r="O37" s="79">
        <v>13</v>
      </c>
      <c r="P37" s="59"/>
      <c r="Q37" s="16">
        <f t="shared" si="14"/>
        <v>252.4</v>
      </c>
      <c r="R37" s="84">
        <v>14</v>
      </c>
    </row>
    <row r="38" spans="1:18" ht="15.75" x14ac:dyDescent="0.25">
      <c r="A38" s="172"/>
      <c r="B38" s="28"/>
      <c r="C38" s="14"/>
      <c r="D38" s="14"/>
      <c r="E38" s="14"/>
      <c r="F38" s="20"/>
      <c r="G38" s="86"/>
      <c r="H38" s="17"/>
      <c r="I38" s="14"/>
      <c r="J38" s="20"/>
      <c r="K38" s="86"/>
      <c r="L38" s="17"/>
      <c r="M38" s="14"/>
      <c r="N38" s="20"/>
      <c r="O38" s="86"/>
      <c r="P38" s="59"/>
      <c r="Q38" s="16"/>
      <c r="R38" s="126"/>
    </row>
    <row r="39" spans="1:18" ht="18.75" x14ac:dyDescent="0.3">
      <c r="A39" s="172"/>
      <c r="B39" s="202" t="s">
        <v>125</v>
      </c>
      <c r="C39" s="203"/>
      <c r="D39" s="203"/>
      <c r="E39" s="203"/>
      <c r="F39" s="203"/>
      <c r="G39" s="204"/>
      <c r="H39" s="17"/>
      <c r="I39" s="14"/>
      <c r="J39" s="20"/>
      <c r="K39" s="86"/>
      <c r="L39" s="17"/>
      <c r="M39" s="14"/>
      <c r="N39" s="20"/>
      <c r="O39" s="86"/>
      <c r="P39" s="59"/>
      <c r="Q39" s="16"/>
      <c r="R39" s="126"/>
    </row>
    <row r="40" spans="1:18" ht="15.75" x14ac:dyDescent="0.25">
      <c r="A40" s="172">
        <v>1</v>
      </c>
      <c r="B40" s="98" t="s">
        <v>126</v>
      </c>
      <c r="C40" s="55" t="s">
        <v>127</v>
      </c>
      <c r="D40" s="20">
        <v>36.78</v>
      </c>
      <c r="E40" s="14"/>
      <c r="F40" s="20">
        <f t="shared" si="8"/>
        <v>36.78</v>
      </c>
      <c r="G40" s="79">
        <v>8</v>
      </c>
      <c r="H40" s="16">
        <v>57.81</v>
      </c>
      <c r="I40" s="55">
        <v>5</v>
      </c>
      <c r="J40" s="20">
        <f t="shared" si="9"/>
        <v>62.81</v>
      </c>
      <c r="K40" s="79">
        <v>5</v>
      </c>
      <c r="L40" s="17">
        <v>33.25</v>
      </c>
      <c r="M40" s="55">
        <v>10</v>
      </c>
      <c r="N40" s="20">
        <f t="shared" si="11"/>
        <v>43.25</v>
      </c>
      <c r="O40" s="79">
        <v>5</v>
      </c>
      <c r="P40" s="59"/>
      <c r="Q40" s="16">
        <f t="shared" ref="Q40:Q48" si="15">SUM(F40+J40+N40)</f>
        <v>142.84</v>
      </c>
      <c r="R40" s="84">
        <v>6</v>
      </c>
    </row>
    <row r="41" spans="1:18" ht="18.75" x14ac:dyDescent="0.3">
      <c r="A41" s="172">
        <v>2</v>
      </c>
      <c r="B41" s="98" t="s">
        <v>128</v>
      </c>
      <c r="C41" s="55" t="s">
        <v>105</v>
      </c>
      <c r="D41" s="20">
        <v>28.19</v>
      </c>
      <c r="E41" s="14"/>
      <c r="F41" s="20">
        <f t="shared" si="8"/>
        <v>28.19</v>
      </c>
      <c r="G41" s="79">
        <v>1</v>
      </c>
      <c r="H41" s="16">
        <v>43.37</v>
      </c>
      <c r="I41" s="55"/>
      <c r="J41" s="20">
        <f t="shared" si="9"/>
        <v>43.37</v>
      </c>
      <c r="K41" s="79">
        <v>1</v>
      </c>
      <c r="L41" s="17">
        <v>36.96</v>
      </c>
      <c r="M41" s="55">
        <v>10</v>
      </c>
      <c r="N41" s="20">
        <f t="shared" si="11"/>
        <v>46.96</v>
      </c>
      <c r="O41" s="79">
        <v>6</v>
      </c>
      <c r="P41" s="59"/>
      <c r="Q41" s="16">
        <f t="shared" si="15"/>
        <v>118.52000000000001</v>
      </c>
      <c r="R41" s="127">
        <v>1</v>
      </c>
    </row>
    <row r="42" spans="1:18" s="170" customFormat="1" ht="15.75" x14ac:dyDescent="0.25">
      <c r="A42" s="172">
        <v>3</v>
      </c>
      <c r="B42" s="98" t="s">
        <v>280</v>
      </c>
      <c r="C42" s="55" t="s">
        <v>159</v>
      </c>
      <c r="D42" s="20">
        <v>30.12</v>
      </c>
      <c r="E42" s="14">
        <v>5</v>
      </c>
      <c r="F42" s="20">
        <f t="shared" si="8"/>
        <v>35.120000000000005</v>
      </c>
      <c r="G42" s="79">
        <v>6</v>
      </c>
      <c r="H42" s="16">
        <v>55.4</v>
      </c>
      <c r="I42" s="55">
        <v>15</v>
      </c>
      <c r="J42" s="20">
        <f t="shared" si="9"/>
        <v>70.400000000000006</v>
      </c>
      <c r="K42" s="79">
        <v>8</v>
      </c>
      <c r="L42" s="17">
        <v>31.87</v>
      </c>
      <c r="M42" s="55">
        <v>5</v>
      </c>
      <c r="N42" s="20">
        <f t="shared" si="11"/>
        <v>36.870000000000005</v>
      </c>
      <c r="O42" s="79">
        <v>2</v>
      </c>
      <c r="P42" s="59"/>
      <c r="Q42" s="16">
        <f t="shared" si="15"/>
        <v>142.39000000000001</v>
      </c>
      <c r="R42" s="84">
        <v>5</v>
      </c>
    </row>
    <row r="43" spans="1:18" s="170" customFormat="1" ht="18.75" x14ac:dyDescent="0.3">
      <c r="A43" s="172">
        <v>4</v>
      </c>
      <c r="B43" s="98" t="s">
        <v>129</v>
      </c>
      <c r="C43" s="55" t="s">
        <v>254</v>
      </c>
      <c r="D43" s="20">
        <v>28.72</v>
      </c>
      <c r="E43" s="14"/>
      <c r="F43" s="20">
        <f t="shared" si="8"/>
        <v>28.72</v>
      </c>
      <c r="G43" s="79">
        <v>2</v>
      </c>
      <c r="H43" s="16">
        <v>50.4</v>
      </c>
      <c r="I43" s="55">
        <v>5</v>
      </c>
      <c r="J43" s="20">
        <f t="shared" si="9"/>
        <v>55.4</v>
      </c>
      <c r="K43" s="79">
        <v>3</v>
      </c>
      <c r="L43" s="17">
        <v>29.5</v>
      </c>
      <c r="M43" s="55">
        <v>5</v>
      </c>
      <c r="N43" s="20">
        <f t="shared" si="11"/>
        <v>34.5</v>
      </c>
      <c r="O43" s="79">
        <v>1</v>
      </c>
      <c r="P43" s="59"/>
      <c r="Q43" s="16">
        <f t="shared" si="15"/>
        <v>118.62</v>
      </c>
      <c r="R43" s="130">
        <v>2</v>
      </c>
    </row>
    <row r="44" spans="1:18" s="170" customFormat="1" ht="18.75" x14ac:dyDescent="0.3">
      <c r="A44" s="172">
        <v>5</v>
      </c>
      <c r="B44" s="98" t="s">
        <v>150</v>
      </c>
      <c r="C44" s="55" t="s">
        <v>151</v>
      </c>
      <c r="D44" s="20">
        <v>36.22</v>
      </c>
      <c r="E44" s="14"/>
      <c r="F44" s="20">
        <f t="shared" si="8"/>
        <v>36.22</v>
      </c>
      <c r="G44" s="79">
        <v>7</v>
      </c>
      <c r="H44" s="16">
        <v>45.81</v>
      </c>
      <c r="I44" s="55"/>
      <c r="J44" s="20">
        <f t="shared" si="9"/>
        <v>45.81</v>
      </c>
      <c r="K44" s="79">
        <v>2</v>
      </c>
      <c r="L44" s="17">
        <v>36.97</v>
      </c>
      <c r="M44" s="55">
        <v>5</v>
      </c>
      <c r="N44" s="20">
        <f t="shared" si="11"/>
        <v>41.97</v>
      </c>
      <c r="O44" s="79">
        <v>4</v>
      </c>
      <c r="P44" s="59"/>
      <c r="Q44" s="16">
        <f t="shared" si="15"/>
        <v>124</v>
      </c>
      <c r="R44" s="81">
        <v>3</v>
      </c>
    </row>
    <row r="45" spans="1:18" s="170" customFormat="1" ht="15.75" x14ac:dyDescent="0.25">
      <c r="A45" s="172">
        <v>6</v>
      </c>
      <c r="B45" s="98" t="s">
        <v>284</v>
      </c>
      <c r="C45" s="55" t="s">
        <v>285</v>
      </c>
      <c r="D45" s="20">
        <v>69.56</v>
      </c>
      <c r="E45" s="14">
        <v>30</v>
      </c>
      <c r="F45" s="20">
        <f t="shared" si="8"/>
        <v>99.56</v>
      </c>
      <c r="G45" s="79">
        <v>9</v>
      </c>
      <c r="H45" s="16">
        <v>94.66</v>
      </c>
      <c r="I45" s="55">
        <v>35</v>
      </c>
      <c r="J45" s="20">
        <f t="shared" si="9"/>
        <v>129.66</v>
      </c>
      <c r="K45" s="79">
        <v>9</v>
      </c>
      <c r="L45" s="17">
        <v>77.03</v>
      </c>
      <c r="M45" s="55">
        <v>70</v>
      </c>
      <c r="N45" s="20">
        <f t="shared" si="11"/>
        <v>147.03</v>
      </c>
      <c r="O45" s="79">
        <v>9</v>
      </c>
      <c r="P45" s="59"/>
      <c r="Q45" s="16">
        <f t="shared" si="15"/>
        <v>376.25</v>
      </c>
      <c r="R45" s="84">
        <v>9</v>
      </c>
    </row>
    <row r="46" spans="1:18" s="170" customFormat="1" ht="15.75" x14ac:dyDescent="0.25">
      <c r="A46" s="172">
        <v>7</v>
      </c>
      <c r="B46" s="98" t="s">
        <v>317</v>
      </c>
      <c r="C46" s="55" t="s">
        <v>307</v>
      </c>
      <c r="D46" s="20">
        <v>33.130000000000003</v>
      </c>
      <c r="E46" s="14"/>
      <c r="F46" s="20">
        <f t="shared" si="8"/>
        <v>33.130000000000003</v>
      </c>
      <c r="G46" s="79">
        <v>5</v>
      </c>
      <c r="H46" s="16">
        <v>66.31</v>
      </c>
      <c r="I46" s="55"/>
      <c r="J46" s="20">
        <f t="shared" si="9"/>
        <v>66.31</v>
      </c>
      <c r="K46" s="79">
        <v>6</v>
      </c>
      <c r="L46" s="17">
        <v>64.12</v>
      </c>
      <c r="M46" s="55"/>
      <c r="N46" s="20">
        <f t="shared" si="11"/>
        <v>64.12</v>
      </c>
      <c r="O46" s="79">
        <v>8</v>
      </c>
      <c r="P46" s="59"/>
      <c r="Q46" s="16">
        <f t="shared" si="15"/>
        <v>163.56</v>
      </c>
      <c r="R46" s="84">
        <v>8</v>
      </c>
    </row>
    <row r="47" spans="1:18" s="170" customFormat="1" ht="15.75" x14ac:dyDescent="0.25">
      <c r="A47" s="172">
        <v>8</v>
      </c>
      <c r="B47" s="98" t="s">
        <v>214</v>
      </c>
      <c r="C47" s="55" t="s">
        <v>207</v>
      </c>
      <c r="D47" s="20">
        <v>31.75</v>
      </c>
      <c r="E47" s="14"/>
      <c r="F47" s="20">
        <f t="shared" si="8"/>
        <v>31.75</v>
      </c>
      <c r="G47" s="79">
        <v>4</v>
      </c>
      <c r="H47" s="16">
        <v>57.75</v>
      </c>
      <c r="I47" s="55"/>
      <c r="J47" s="20">
        <f t="shared" si="9"/>
        <v>57.75</v>
      </c>
      <c r="K47" s="79">
        <v>4</v>
      </c>
      <c r="L47" s="17">
        <v>38.869999999999997</v>
      </c>
      <c r="M47" s="55">
        <v>15</v>
      </c>
      <c r="N47" s="20">
        <f t="shared" si="11"/>
        <v>53.87</v>
      </c>
      <c r="O47" s="79">
        <v>7</v>
      </c>
      <c r="P47" s="59"/>
      <c r="Q47" s="16">
        <f t="shared" si="15"/>
        <v>143.37</v>
      </c>
      <c r="R47" s="84">
        <v>7</v>
      </c>
    </row>
    <row r="48" spans="1:18" s="170" customFormat="1" ht="15.75" x14ac:dyDescent="0.25">
      <c r="A48" s="172">
        <v>9</v>
      </c>
      <c r="B48" s="98" t="s">
        <v>317</v>
      </c>
      <c r="C48" s="55" t="s">
        <v>318</v>
      </c>
      <c r="D48" s="20">
        <v>31.03</v>
      </c>
      <c r="E48" s="14"/>
      <c r="F48" s="20">
        <f t="shared" si="8"/>
        <v>31.03</v>
      </c>
      <c r="G48" s="79">
        <v>3</v>
      </c>
      <c r="H48" s="16">
        <v>63.25</v>
      </c>
      <c r="I48" s="55">
        <v>5</v>
      </c>
      <c r="J48" s="20">
        <f t="shared" si="9"/>
        <v>68.25</v>
      </c>
      <c r="K48" s="79">
        <v>7</v>
      </c>
      <c r="L48" s="17">
        <v>34.97</v>
      </c>
      <c r="M48" s="55">
        <v>5</v>
      </c>
      <c r="N48" s="20">
        <f t="shared" si="11"/>
        <v>39.97</v>
      </c>
      <c r="O48" s="79">
        <v>3</v>
      </c>
      <c r="P48" s="59"/>
      <c r="Q48" s="16">
        <f t="shared" si="15"/>
        <v>139.25</v>
      </c>
      <c r="R48" s="84">
        <v>4</v>
      </c>
    </row>
    <row r="49" spans="1:18" ht="15.75" x14ac:dyDescent="0.25">
      <c r="A49" s="172"/>
      <c r="B49" s="14"/>
      <c r="C49" s="14"/>
      <c r="D49" s="14"/>
      <c r="E49" s="14"/>
      <c r="F49" s="20"/>
      <c r="G49" s="86"/>
      <c r="H49" s="17"/>
      <c r="I49" s="14"/>
      <c r="J49" s="20"/>
      <c r="K49" s="86"/>
      <c r="L49" s="17"/>
      <c r="M49" s="14"/>
      <c r="N49" s="20"/>
      <c r="O49" s="86"/>
      <c r="P49" s="59"/>
      <c r="Q49" s="16"/>
      <c r="R49" s="126"/>
    </row>
  </sheetData>
  <mergeCells count="16">
    <mergeCell ref="B39:G39"/>
    <mergeCell ref="L5:N5"/>
    <mergeCell ref="O5:O6"/>
    <mergeCell ref="B7:G7"/>
    <mergeCell ref="B14:G14"/>
    <mergeCell ref="B23:G23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T6" sqref="T6"/>
    </sheetView>
  </sheetViews>
  <sheetFormatPr defaultRowHeight="15" x14ac:dyDescent="0.25"/>
  <cols>
    <col min="1" max="1" width="4.85546875" customWidth="1"/>
    <col min="2" max="2" width="18.42578125" customWidth="1"/>
    <col min="3" max="3" width="9.28515625" customWidth="1"/>
    <col min="4" max="4" width="6.140625" customWidth="1"/>
    <col min="5" max="5" width="5.28515625" customWidth="1"/>
    <col min="6" max="6" width="7" customWidth="1"/>
    <col min="7" max="7" width="5.42578125" customWidth="1"/>
    <col min="8" max="8" width="6.85546875" customWidth="1"/>
    <col min="9" max="9" width="5.5703125" customWidth="1"/>
    <col min="10" max="10" width="7.42578125" customWidth="1"/>
    <col min="11" max="11" width="6" customWidth="1"/>
    <col min="12" max="12" width="7" customWidth="1"/>
    <col min="13" max="13" width="6.140625" customWidth="1"/>
    <col min="14" max="14" width="6.7109375" customWidth="1"/>
    <col min="15" max="15" width="5.7109375" customWidth="1"/>
    <col min="16" max="16" width="6" customWidth="1"/>
    <col min="17" max="17" width="9" customWidth="1"/>
    <col min="18" max="18" width="6.7109375" customWidth="1"/>
  </cols>
  <sheetData>
    <row r="1" spans="1:18" ht="18.75" x14ac:dyDescent="0.3">
      <c r="B1" s="188" t="s">
        <v>91</v>
      </c>
      <c r="C1" s="188"/>
      <c r="D1" s="188"/>
      <c r="E1" s="188"/>
      <c r="F1" s="188"/>
      <c r="G1" s="188"/>
      <c r="H1" s="188"/>
      <c r="I1" s="188"/>
      <c r="J1" s="188"/>
      <c r="K1" s="188"/>
    </row>
    <row r="3" spans="1:18" ht="18.75" x14ac:dyDescent="0.3">
      <c r="A3" s="218" t="s">
        <v>130</v>
      </c>
      <c r="B3" s="218"/>
      <c r="C3" s="218"/>
      <c r="D3" s="218"/>
      <c r="E3" s="218"/>
      <c r="F3" s="218"/>
      <c r="G3" s="218"/>
      <c r="L3" s="219" t="s">
        <v>131</v>
      </c>
      <c r="M3" s="218"/>
      <c r="N3" s="218"/>
      <c r="O3" s="218"/>
      <c r="P3" s="218"/>
      <c r="Q3" s="218"/>
      <c r="R3" s="218"/>
    </row>
    <row r="4" spans="1:18" ht="15.75" thickBo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15.75" thickTop="1" x14ac:dyDescent="0.25">
      <c r="A5" s="220" t="s">
        <v>92</v>
      </c>
      <c r="B5" s="222" t="s">
        <v>93</v>
      </c>
      <c r="C5" s="222" t="s">
        <v>94</v>
      </c>
      <c r="D5" s="206" t="s">
        <v>95</v>
      </c>
      <c r="E5" s="206"/>
      <c r="F5" s="206"/>
      <c r="G5" s="207" t="s">
        <v>11</v>
      </c>
      <c r="H5" s="205" t="s">
        <v>96</v>
      </c>
      <c r="I5" s="206"/>
      <c r="J5" s="206"/>
      <c r="K5" s="207" t="s">
        <v>11</v>
      </c>
      <c r="L5" s="205" t="s">
        <v>97</v>
      </c>
      <c r="M5" s="206"/>
      <c r="N5" s="206"/>
      <c r="O5" s="207" t="s">
        <v>11</v>
      </c>
      <c r="P5" s="70"/>
      <c r="Q5" s="7"/>
      <c r="R5" s="52"/>
    </row>
    <row r="6" spans="1:18" ht="69" x14ac:dyDescent="0.25">
      <c r="A6" s="221"/>
      <c r="B6" s="223"/>
      <c r="C6" s="223"/>
      <c r="D6" s="71" t="s">
        <v>98</v>
      </c>
      <c r="E6" s="71" t="s">
        <v>99</v>
      </c>
      <c r="F6" s="71" t="s">
        <v>100</v>
      </c>
      <c r="G6" s="208"/>
      <c r="H6" s="72" t="s">
        <v>98</v>
      </c>
      <c r="I6" s="71" t="s">
        <v>99</v>
      </c>
      <c r="J6" s="71" t="s">
        <v>100</v>
      </c>
      <c r="K6" s="208"/>
      <c r="L6" s="72" t="s">
        <v>98</v>
      </c>
      <c r="M6" s="71" t="s">
        <v>99</v>
      </c>
      <c r="N6" s="71" t="s">
        <v>100</v>
      </c>
      <c r="O6" s="208"/>
      <c r="P6" s="73" t="s">
        <v>101</v>
      </c>
      <c r="Q6" s="72" t="s">
        <v>102</v>
      </c>
      <c r="R6" s="71" t="s">
        <v>103</v>
      </c>
    </row>
    <row r="7" spans="1:18" ht="18.75" x14ac:dyDescent="0.25">
      <c r="A7" s="74"/>
      <c r="B7" s="209" t="s">
        <v>104</v>
      </c>
      <c r="C7" s="210"/>
      <c r="D7" s="210"/>
      <c r="E7" s="210"/>
      <c r="F7" s="210"/>
      <c r="G7" s="211"/>
      <c r="H7" s="72"/>
      <c r="I7" s="71"/>
      <c r="J7" s="71"/>
      <c r="K7" s="75"/>
      <c r="L7" s="72"/>
      <c r="M7" s="71"/>
      <c r="N7" s="71"/>
      <c r="O7" s="75"/>
      <c r="P7" s="76"/>
      <c r="Q7" s="72"/>
      <c r="R7" s="71"/>
    </row>
    <row r="8" spans="1:18" ht="18.75" x14ac:dyDescent="0.3">
      <c r="A8" s="77">
        <v>1</v>
      </c>
      <c r="B8" s="78" t="s">
        <v>132</v>
      </c>
      <c r="C8" s="55" t="s">
        <v>105</v>
      </c>
      <c r="D8" s="14">
        <v>28.59</v>
      </c>
      <c r="E8" s="55"/>
      <c r="F8" s="20">
        <f t="shared" ref="F8" si="0">SUM(D8:E8)</f>
        <v>28.59</v>
      </c>
      <c r="G8" s="79">
        <v>3</v>
      </c>
      <c r="H8" s="17">
        <v>59.37</v>
      </c>
      <c r="I8" s="55"/>
      <c r="J8" s="20">
        <f t="shared" ref="J8:J10" si="1">SUM(H8:I8)</f>
        <v>59.37</v>
      </c>
      <c r="K8" s="79">
        <v>3</v>
      </c>
      <c r="L8" s="17">
        <v>45.37</v>
      </c>
      <c r="M8" s="55">
        <v>10</v>
      </c>
      <c r="N8" s="20">
        <f t="shared" ref="N8:N10" si="2">SUM(L8:M8)</f>
        <v>55.37</v>
      </c>
      <c r="O8" s="79">
        <v>3</v>
      </c>
      <c r="P8" s="80"/>
      <c r="Q8" s="16">
        <f t="shared" ref="Q8" si="3">SUM(F8+J8+N8)</f>
        <v>143.32999999999998</v>
      </c>
      <c r="R8" s="81">
        <v>3</v>
      </c>
    </row>
    <row r="9" spans="1:18" ht="18.75" x14ac:dyDescent="0.3">
      <c r="A9" s="77">
        <v>2</v>
      </c>
      <c r="B9" s="78" t="s">
        <v>106</v>
      </c>
      <c r="C9" s="55" t="s">
        <v>107</v>
      </c>
      <c r="D9" s="20">
        <v>24</v>
      </c>
      <c r="E9" s="55"/>
      <c r="F9" s="20">
        <f>SUM(D9:E9)</f>
        <v>24</v>
      </c>
      <c r="G9" s="79">
        <v>2</v>
      </c>
      <c r="H9" s="16">
        <v>46.96</v>
      </c>
      <c r="I9" s="55">
        <v>10</v>
      </c>
      <c r="J9" s="20">
        <f t="shared" si="1"/>
        <v>56.96</v>
      </c>
      <c r="K9" s="79">
        <v>2</v>
      </c>
      <c r="L9" s="17">
        <v>27.63</v>
      </c>
      <c r="M9" s="55">
        <v>10</v>
      </c>
      <c r="N9" s="20">
        <f>SUM(L9:M9)</f>
        <v>37.629999999999995</v>
      </c>
      <c r="O9" s="79">
        <v>1</v>
      </c>
      <c r="P9" s="80"/>
      <c r="Q9" s="16">
        <f>SUM(F9+J9+N9)</f>
        <v>118.59</v>
      </c>
      <c r="R9" s="82">
        <v>2</v>
      </c>
    </row>
    <row r="10" spans="1:18" ht="18.75" x14ac:dyDescent="0.3">
      <c r="A10" s="77">
        <v>3</v>
      </c>
      <c r="B10" s="78" t="s">
        <v>108</v>
      </c>
      <c r="C10" s="55" t="s">
        <v>109</v>
      </c>
      <c r="D10" s="14">
        <v>21.34</v>
      </c>
      <c r="E10" s="55"/>
      <c r="F10" s="20">
        <f>SUM(D10:E10)</f>
        <v>21.34</v>
      </c>
      <c r="G10" s="79">
        <v>1</v>
      </c>
      <c r="H10" s="16">
        <v>35.94</v>
      </c>
      <c r="I10" s="55">
        <v>5</v>
      </c>
      <c r="J10" s="20">
        <f t="shared" si="1"/>
        <v>40.94</v>
      </c>
      <c r="K10" s="79">
        <v>1</v>
      </c>
      <c r="L10" s="17">
        <v>33.130000000000003</v>
      </c>
      <c r="M10" s="55">
        <v>5</v>
      </c>
      <c r="N10" s="20">
        <f t="shared" si="2"/>
        <v>38.130000000000003</v>
      </c>
      <c r="O10" s="79">
        <v>2</v>
      </c>
      <c r="P10" s="80"/>
      <c r="Q10" s="16">
        <f>SUM(F10+J10+N10)</f>
        <v>100.41</v>
      </c>
      <c r="R10" s="83">
        <v>1</v>
      </c>
    </row>
    <row r="11" spans="1:18" x14ac:dyDescent="0.25">
      <c r="A11" s="77"/>
      <c r="B11" s="85"/>
      <c r="C11" s="14"/>
      <c r="D11" s="14"/>
      <c r="E11" s="14"/>
      <c r="F11" s="20"/>
      <c r="G11" s="86"/>
      <c r="H11" s="17"/>
      <c r="I11" s="14"/>
      <c r="J11" s="20"/>
      <c r="K11" s="86"/>
      <c r="L11" s="17"/>
      <c r="M11" s="14"/>
      <c r="N11" s="20"/>
      <c r="O11" s="86"/>
      <c r="P11" s="87"/>
      <c r="Q11" s="16"/>
      <c r="R11" s="88"/>
    </row>
    <row r="12" spans="1:18" ht="18.75" x14ac:dyDescent="0.3">
      <c r="A12" s="77"/>
      <c r="B12" s="212" t="s">
        <v>110</v>
      </c>
      <c r="C12" s="213"/>
      <c r="D12" s="213"/>
      <c r="E12" s="213"/>
      <c r="F12" s="213"/>
      <c r="G12" s="214"/>
      <c r="H12" s="17"/>
      <c r="I12" s="14"/>
      <c r="J12" s="20"/>
      <c r="K12" s="86"/>
      <c r="L12" s="17"/>
      <c r="M12" s="14"/>
      <c r="N12" s="20"/>
      <c r="O12" s="86"/>
      <c r="P12" s="87"/>
      <c r="Q12" s="16"/>
      <c r="R12" s="88"/>
    </row>
    <row r="13" spans="1:18" ht="18.75" x14ac:dyDescent="0.3">
      <c r="A13" s="77">
        <v>1</v>
      </c>
      <c r="B13" s="89" t="s">
        <v>111</v>
      </c>
      <c r="C13" s="55" t="s">
        <v>112</v>
      </c>
      <c r="D13" s="14">
        <v>26.19</v>
      </c>
      <c r="E13" s="55"/>
      <c r="F13" s="20">
        <f t="shared" ref="F13:F38" si="4">SUM(D13+E13)</f>
        <v>26.19</v>
      </c>
      <c r="G13" s="79">
        <v>1</v>
      </c>
      <c r="H13" s="16">
        <v>41.94</v>
      </c>
      <c r="I13" s="55">
        <v>5</v>
      </c>
      <c r="J13" s="20">
        <f t="shared" ref="J13:J38" si="5">SUM(H13+I13)</f>
        <v>46.94</v>
      </c>
      <c r="K13" s="79">
        <v>3</v>
      </c>
      <c r="L13" s="17">
        <v>28.09</v>
      </c>
      <c r="M13" s="55">
        <v>10</v>
      </c>
      <c r="N13" s="20">
        <f t="shared" ref="N13:N38" si="6">SUM(L13+M13)</f>
        <v>38.090000000000003</v>
      </c>
      <c r="O13" s="79">
        <v>2</v>
      </c>
      <c r="P13" s="80"/>
      <c r="Q13" s="16">
        <f t="shared" ref="Q13:Q35" si="7">SUM(F13+J13+N13)</f>
        <v>111.22</v>
      </c>
      <c r="R13" s="81">
        <v>3</v>
      </c>
    </row>
    <row r="14" spans="1:18" ht="18.75" x14ac:dyDescent="0.3">
      <c r="A14" s="77">
        <v>2</v>
      </c>
      <c r="B14" s="89" t="s">
        <v>113</v>
      </c>
      <c r="C14" s="55" t="s">
        <v>114</v>
      </c>
      <c r="D14" s="20">
        <v>23.28</v>
      </c>
      <c r="E14" s="55">
        <v>5</v>
      </c>
      <c r="F14" s="20">
        <f t="shared" si="4"/>
        <v>28.28</v>
      </c>
      <c r="G14" s="79">
        <v>3</v>
      </c>
      <c r="H14" s="16">
        <v>37.1</v>
      </c>
      <c r="I14" s="55">
        <v>5</v>
      </c>
      <c r="J14" s="20">
        <f t="shared" si="5"/>
        <v>42.1</v>
      </c>
      <c r="K14" s="79">
        <v>2</v>
      </c>
      <c r="L14" s="16">
        <v>24.78</v>
      </c>
      <c r="M14" s="55"/>
      <c r="N14" s="20">
        <f t="shared" si="6"/>
        <v>24.78</v>
      </c>
      <c r="O14" s="79">
        <v>1</v>
      </c>
      <c r="P14" s="80"/>
      <c r="Q14" s="16">
        <f t="shared" si="7"/>
        <v>95.16</v>
      </c>
      <c r="R14" s="83">
        <v>1</v>
      </c>
    </row>
    <row r="15" spans="1:18" ht="18.75" x14ac:dyDescent="0.3">
      <c r="A15" s="77">
        <v>3</v>
      </c>
      <c r="B15" s="89" t="s">
        <v>115</v>
      </c>
      <c r="C15" s="55" t="s">
        <v>116</v>
      </c>
      <c r="D15" s="20">
        <v>27</v>
      </c>
      <c r="E15" s="55"/>
      <c r="F15" s="20">
        <f t="shared" si="4"/>
        <v>27</v>
      </c>
      <c r="G15" s="79">
        <v>2</v>
      </c>
      <c r="H15" s="17">
        <v>40.409999999999997</v>
      </c>
      <c r="I15" s="55"/>
      <c r="J15" s="20">
        <f t="shared" si="5"/>
        <v>40.409999999999997</v>
      </c>
      <c r="K15" s="79">
        <v>1</v>
      </c>
      <c r="L15" s="17">
        <v>43.19</v>
      </c>
      <c r="M15" s="55"/>
      <c r="N15" s="20">
        <f t="shared" si="6"/>
        <v>43.19</v>
      </c>
      <c r="O15" s="79">
        <v>3</v>
      </c>
      <c r="P15" s="80"/>
      <c r="Q15" s="16">
        <f t="shared" si="7"/>
        <v>110.6</v>
      </c>
      <c r="R15" s="82">
        <v>2</v>
      </c>
    </row>
    <row r="16" spans="1:18" x14ac:dyDescent="0.25">
      <c r="A16" s="77"/>
      <c r="B16" s="85"/>
      <c r="C16" s="14"/>
      <c r="D16" s="14"/>
      <c r="E16" s="14"/>
      <c r="F16" s="20"/>
      <c r="G16" s="86"/>
      <c r="H16" s="17"/>
      <c r="I16" s="14"/>
      <c r="J16" s="20"/>
      <c r="K16" s="86"/>
      <c r="L16" s="17"/>
      <c r="M16" s="14"/>
      <c r="N16" s="20"/>
      <c r="O16" s="86"/>
      <c r="P16" s="87"/>
      <c r="Q16" s="16"/>
      <c r="R16" s="88"/>
    </row>
    <row r="17" spans="1:18" ht="18.75" x14ac:dyDescent="0.3">
      <c r="A17" s="77"/>
      <c r="B17" s="215" t="s">
        <v>117</v>
      </c>
      <c r="C17" s="216"/>
      <c r="D17" s="216"/>
      <c r="E17" s="216"/>
      <c r="F17" s="216"/>
      <c r="G17" s="217"/>
      <c r="H17" s="17"/>
      <c r="I17" s="14"/>
      <c r="J17" s="20"/>
      <c r="K17" s="86"/>
      <c r="L17" s="17"/>
      <c r="M17" s="14"/>
      <c r="N17" s="90"/>
      <c r="O17" s="86"/>
      <c r="P17" s="87"/>
      <c r="Q17" s="16"/>
      <c r="R17" s="88"/>
    </row>
    <row r="18" spans="1:18" ht="15.75" x14ac:dyDescent="0.25">
      <c r="A18" s="77">
        <v>1</v>
      </c>
      <c r="B18" s="91" t="s">
        <v>133</v>
      </c>
      <c r="C18" s="55" t="s">
        <v>134</v>
      </c>
      <c r="D18" s="92">
        <v>40.53</v>
      </c>
      <c r="E18" s="55"/>
      <c r="F18" s="20">
        <f t="shared" si="4"/>
        <v>40.53</v>
      </c>
      <c r="G18" s="79">
        <v>6</v>
      </c>
      <c r="H18" s="16">
        <v>44.87</v>
      </c>
      <c r="I18" s="55">
        <v>5</v>
      </c>
      <c r="J18" s="20">
        <f t="shared" si="5"/>
        <v>49.87</v>
      </c>
      <c r="K18" s="79">
        <v>4</v>
      </c>
      <c r="L18" s="17">
        <v>31.04</v>
      </c>
      <c r="M18" s="55">
        <v>10</v>
      </c>
      <c r="N18" s="93">
        <f>SUM(L18+M18)</f>
        <v>41.04</v>
      </c>
      <c r="O18" s="94">
        <v>2</v>
      </c>
      <c r="P18" s="95">
        <v>15</v>
      </c>
      <c r="Q18" s="16">
        <f>SUM(F18+J18+N18+P18)</f>
        <v>146.44</v>
      </c>
      <c r="R18" s="84">
        <v>4</v>
      </c>
    </row>
    <row r="19" spans="1:18" ht="18.75" x14ac:dyDescent="0.3">
      <c r="A19" s="77">
        <v>2</v>
      </c>
      <c r="B19" s="91" t="s">
        <v>135</v>
      </c>
      <c r="C19" s="55" t="s">
        <v>136</v>
      </c>
      <c r="D19" s="20">
        <v>33.619999999999997</v>
      </c>
      <c r="E19" s="55"/>
      <c r="F19" s="20">
        <f t="shared" si="4"/>
        <v>33.619999999999997</v>
      </c>
      <c r="G19" s="79">
        <v>4</v>
      </c>
      <c r="H19" s="16">
        <v>49.72</v>
      </c>
      <c r="I19" s="55"/>
      <c r="J19" s="20">
        <f t="shared" si="5"/>
        <v>49.72</v>
      </c>
      <c r="K19" s="79">
        <v>3</v>
      </c>
      <c r="L19" s="16">
        <v>33.5</v>
      </c>
      <c r="M19" s="55">
        <v>5</v>
      </c>
      <c r="N19" s="93">
        <f>SUM(L19+M19)</f>
        <v>38.5</v>
      </c>
      <c r="O19" s="79">
        <v>1</v>
      </c>
      <c r="P19" s="59"/>
      <c r="Q19" s="16">
        <f>SUM(F19+J19+N19+P19)</f>
        <v>121.84</v>
      </c>
      <c r="R19" s="83">
        <v>1</v>
      </c>
    </row>
    <row r="20" spans="1:18" ht="15.75" x14ac:dyDescent="0.25">
      <c r="A20" s="77">
        <v>3</v>
      </c>
      <c r="B20" s="91" t="s">
        <v>119</v>
      </c>
      <c r="C20" s="55" t="s">
        <v>120</v>
      </c>
      <c r="D20" s="14">
        <v>256.68</v>
      </c>
      <c r="E20" s="55"/>
      <c r="F20" s="20">
        <v>0</v>
      </c>
      <c r="G20" s="79">
        <v>8</v>
      </c>
      <c r="H20" s="17">
        <v>52.59</v>
      </c>
      <c r="I20" s="55">
        <v>15</v>
      </c>
      <c r="J20" s="20">
        <f t="shared" si="5"/>
        <v>67.59</v>
      </c>
      <c r="K20" s="79">
        <v>5</v>
      </c>
      <c r="L20" s="16">
        <v>31.19</v>
      </c>
      <c r="M20" s="55">
        <v>20</v>
      </c>
      <c r="N20" s="20">
        <f>SUM(L20:M20)</f>
        <v>51.19</v>
      </c>
      <c r="O20" s="79">
        <v>4</v>
      </c>
      <c r="P20" s="59">
        <v>15</v>
      </c>
      <c r="Q20" s="16" t="s">
        <v>152</v>
      </c>
      <c r="R20" s="102" t="s">
        <v>154</v>
      </c>
    </row>
    <row r="21" spans="1:18" ht="15.75" x14ac:dyDescent="0.25">
      <c r="A21" s="77">
        <v>4</v>
      </c>
      <c r="B21" s="91" t="s">
        <v>118</v>
      </c>
      <c r="C21" s="55" t="s">
        <v>59</v>
      </c>
      <c r="D21" s="14">
        <v>30.97</v>
      </c>
      <c r="E21" s="55"/>
      <c r="F21" s="20">
        <f t="shared" si="4"/>
        <v>30.97</v>
      </c>
      <c r="G21" s="79">
        <v>1</v>
      </c>
      <c r="H21" s="17"/>
      <c r="I21" s="55"/>
      <c r="J21" s="101" t="s">
        <v>153</v>
      </c>
      <c r="K21" s="79">
        <v>8</v>
      </c>
      <c r="L21" s="17">
        <v>57.5</v>
      </c>
      <c r="M21" s="55">
        <v>25</v>
      </c>
      <c r="N21" s="20">
        <f>SUM(L21:M21)</f>
        <v>82.5</v>
      </c>
      <c r="O21" s="79">
        <v>8</v>
      </c>
      <c r="P21" s="59">
        <v>15</v>
      </c>
      <c r="Q21" s="100" t="s">
        <v>153</v>
      </c>
      <c r="R21" s="84" t="s">
        <v>154</v>
      </c>
    </row>
    <row r="22" spans="1:18" ht="18.75" x14ac:dyDescent="0.3">
      <c r="A22" s="77">
        <v>5</v>
      </c>
      <c r="B22" s="91" t="s">
        <v>137</v>
      </c>
      <c r="C22" s="55" t="s">
        <v>138</v>
      </c>
      <c r="D22" s="14">
        <v>31.5</v>
      </c>
      <c r="E22" s="55"/>
      <c r="F22" s="20">
        <f t="shared" si="4"/>
        <v>31.5</v>
      </c>
      <c r="G22" s="79">
        <v>3</v>
      </c>
      <c r="H22" s="17">
        <v>47.22</v>
      </c>
      <c r="I22" s="55"/>
      <c r="J22" s="20">
        <f t="shared" si="5"/>
        <v>47.22</v>
      </c>
      <c r="K22" s="79">
        <v>2</v>
      </c>
      <c r="L22" s="16">
        <v>33.75</v>
      </c>
      <c r="M22" s="55">
        <v>15</v>
      </c>
      <c r="N22" s="20">
        <f t="shared" si="6"/>
        <v>48.75</v>
      </c>
      <c r="O22" s="79">
        <v>3</v>
      </c>
      <c r="P22" s="59">
        <v>15</v>
      </c>
      <c r="Q22" s="16">
        <f t="shared" ref="Q22:Q25" si="8">SUM(F22+J22+N22+P22)</f>
        <v>142.47</v>
      </c>
      <c r="R22" s="81">
        <v>3</v>
      </c>
    </row>
    <row r="23" spans="1:18" ht="15.75" x14ac:dyDescent="0.25">
      <c r="A23" s="77">
        <v>6</v>
      </c>
      <c r="B23" s="91" t="s">
        <v>139</v>
      </c>
      <c r="C23" s="55" t="s">
        <v>140</v>
      </c>
      <c r="D23" s="14">
        <v>45.72</v>
      </c>
      <c r="E23" s="55"/>
      <c r="F23" s="20">
        <f t="shared" si="4"/>
        <v>45.72</v>
      </c>
      <c r="G23" s="79">
        <v>7</v>
      </c>
      <c r="H23" s="16">
        <v>65.72</v>
      </c>
      <c r="I23" s="55">
        <v>10</v>
      </c>
      <c r="J23" s="20">
        <f t="shared" si="5"/>
        <v>75.72</v>
      </c>
      <c r="K23" s="79">
        <v>6</v>
      </c>
      <c r="L23" s="17">
        <v>46.03</v>
      </c>
      <c r="M23" s="55">
        <v>30</v>
      </c>
      <c r="N23" s="20">
        <f t="shared" si="6"/>
        <v>76.03</v>
      </c>
      <c r="O23" s="79">
        <v>7</v>
      </c>
      <c r="P23" s="59"/>
      <c r="Q23" s="16">
        <f t="shared" si="8"/>
        <v>197.47</v>
      </c>
      <c r="R23" s="84">
        <v>6</v>
      </c>
    </row>
    <row r="24" spans="1:18" ht="15.75" x14ac:dyDescent="0.25">
      <c r="A24" s="77">
        <v>7</v>
      </c>
      <c r="B24" s="91" t="s">
        <v>141</v>
      </c>
      <c r="C24" s="55" t="s">
        <v>142</v>
      </c>
      <c r="D24" s="14">
        <v>34.369999999999997</v>
      </c>
      <c r="E24" s="55"/>
      <c r="F24" s="20">
        <f t="shared" si="4"/>
        <v>34.369999999999997</v>
      </c>
      <c r="G24" s="79">
        <v>5</v>
      </c>
      <c r="H24" s="16">
        <v>69</v>
      </c>
      <c r="I24" s="55">
        <v>10</v>
      </c>
      <c r="J24" s="20">
        <f t="shared" si="5"/>
        <v>79</v>
      </c>
      <c r="K24" s="79">
        <v>7</v>
      </c>
      <c r="L24" s="17">
        <v>38.32</v>
      </c>
      <c r="M24" s="55">
        <v>15</v>
      </c>
      <c r="N24" s="20">
        <v>53.32</v>
      </c>
      <c r="O24" s="79">
        <v>5</v>
      </c>
      <c r="P24" s="59"/>
      <c r="Q24" s="16">
        <f t="shared" si="8"/>
        <v>166.69</v>
      </c>
      <c r="R24" s="84">
        <v>5</v>
      </c>
    </row>
    <row r="25" spans="1:18" ht="18.75" x14ac:dyDescent="0.3">
      <c r="A25" s="77">
        <v>8</v>
      </c>
      <c r="B25" s="91" t="s">
        <v>143</v>
      </c>
      <c r="C25" s="55" t="s">
        <v>144</v>
      </c>
      <c r="D25" s="14">
        <v>31.31</v>
      </c>
      <c r="E25" s="55"/>
      <c r="F25" s="20">
        <f t="shared" si="4"/>
        <v>31.31</v>
      </c>
      <c r="G25" s="79">
        <v>2</v>
      </c>
      <c r="H25" s="16">
        <v>45.41</v>
      </c>
      <c r="I25" s="55"/>
      <c r="J25" s="20">
        <f t="shared" si="5"/>
        <v>45.41</v>
      </c>
      <c r="K25" s="79">
        <v>1</v>
      </c>
      <c r="L25" s="17">
        <v>28.37</v>
      </c>
      <c r="M25" s="55">
        <v>30</v>
      </c>
      <c r="N25" s="20">
        <f t="shared" si="6"/>
        <v>58.370000000000005</v>
      </c>
      <c r="O25" s="79">
        <v>6</v>
      </c>
      <c r="P25" s="59"/>
      <c r="Q25" s="16">
        <f t="shared" si="8"/>
        <v>135.09</v>
      </c>
      <c r="R25" s="82">
        <v>2</v>
      </c>
    </row>
    <row r="26" spans="1:18" x14ac:dyDescent="0.25">
      <c r="A26" s="77"/>
      <c r="B26" s="28"/>
      <c r="C26" s="28"/>
      <c r="D26" s="28"/>
      <c r="E26" s="28"/>
      <c r="F26" s="37"/>
      <c r="G26" s="96"/>
      <c r="H26" s="17"/>
      <c r="I26" s="14"/>
      <c r="J26" s="20"/>
      <c r="K26" s="86"/>
      <c r="L26" s="17"/>
      <c r="M26" s="14"/>
      <c r="N26" s="20"/>
      <c r="O26" s="86"/>
      <c r="P26" s="59"/>
      <c r="Q26" s="16"/>
      <c r="R26" s="88"/>
    </row>
    <row r="27" spans="1:18" ht="18.75" x14ac:dyDescent="0.3">
      <c r="A27" s="77"/>
      <c r="B27" s="202" t="s">
        <v>121</v>
      </c>
      <c r="C27" s="203"/>
      <c r="D27" s="203"/>
      <c r="E27" s="203"/>
      <c r="F27" s="203"/>
      <c r="G27" s="204"/>
      <c r="H27" s="17"/>
      <c r="I27" s="14"/>
      <c r="J27" s="20"/>
      <c r="K27" s="86"/>
      <c r="L27" s="17"/>
      <c r="M27" s="14"/>
      <c r="N27" s="20"/>
      <c r="O27" s="86"/>
      <c r="P27" s="59"/>
      <c r="Q27" s="16"/>
      <c r="R27" s="88"/>
    </row>
    <row r="28" spans="1:18" ht="15.75" x14ac:dyDescent="0.25">
      <c r="A28" s="77">
        <v>1</v>
      </c>
      <c r="B28" s="97" t="s">
        <v>122</v>
      </c>
      <c r="C28" s="55" t="s">
        <v>123</v>
      </c>
      <c r="D28" s="14">
        <v>53.75</v>
      </c>
      <c r="E28" s="14"/>
      <c r="F28" s="20">
        <f t="shared" si="4"/>
        <v>53.75</v>
      </c>
      <c r="G28" s="79">
        <v>4</v>
      </c>
      <c r="H28" s="16">
        <v>65.19</v>
      </c>
      <c r="I28" s="14"/>
      <c r="J28" s="20">
        <f t="shared" si="5"/>
        <v>65.19</v>
      </c>
      <c r="K28" s="79">
        <v>4</v>
      </c>
      <c r="L28" s="17">
        <v>53.59</v>
      </c>
      <c r="M28" s="14"/>
      <c r="N28" s="20">
        <f t="shared" si="6"/>
        <v>53.59</v>
      </c>
      <c r="O28" s="79">
        <v>4</v>
      </c>
      <c r="P28" s="59"/>
      <c r="Q28" s="16">
        <f t="shared" si="7"/>
        <v>172.53</v>
      </c>
      <c r="R28" s="84">
        <v>4</v>
      </c>
    </row>
    <row r="29" spans="1:18" ht="18.75" x14ac:dyDescent="0.3">
      <c r="A29" s="77">
        <v>2</v>
      </c>
      <c r="B29" s="97" t="s">
        <v>145</v>
      </c>
      <c r="C29" s="55" t="s">
        <v>124</v>
      </c>
      <c r="D29" s="20">
        <v>31.41</v>
      </c>
      <c r="E29" s="14"/>
      <c r="F29" s="20">
        <f t="shared" si="4"/>
        <v>31.41</v>
      </c>
      <c r="G29" s="79">
        <v>2</v>
      </c>
      <c r="H29" s="16">
        <v>50.04</v>
      </c>
      <c r="I29" s="14"/>
      <c r="J29" s="20">
        <f>SUM(H29+I29)</f>
        <v>50.04</v>
      </c>
      <c r="K29" s="79">
        <v>2</v>
      </c>
      <c r="L29" s="17">
        <v>27.47</v>
      </c>
      <c r="M29" s="14"/>
      <c r="N29" s="20">
        <f t="shared" si="6"/>
        <v>27.47</v>
      </c>
      <c r="O29" s="79">
        <v>1</v>
      </c>
      <c r="P29" s="59"/>
      <c r="Q29" s="16">
        <f>SUM(F29+J29+N29)</f>
        <v>108.92</v>
      </c>
      <c r="R29" s="83">
        <v>1</v>
      </c>
    </row>
    <row r="30" spans="1:18" ht="18.75" x14ac:dyDescent="0.3">
      <c r="A30" s="77">
        <v>3</v>
      </c>
      <c r="B30" s="97" t="s">
        <v>146</v>
      </c>
      <c r="C30" s="55" t="s">
        <v>147</v>
      </c>
      <c r="D30" s="20">
        <v>28.56</v>
      </c>
      <c r="E30" s="14"/>
      <c r="F30" s="20">
        <f t="shared" si="4"/>
        <v>28.56</v>
      </c>
      <c r="G30" s="79">
        <v>1</v>
      </c>
      <c r="H30" s="16">
        <v>61.94</v>
      </c>
      <c r="I30" s="14"/>
      <c r="J30" s="20">
        <f t="shared" ref="J30:J31" si="9">SUM(H30+I30)</f>
        <v>61.94</v>
      </c>
      <c r="K30" s="79">
        <v>3</v>
      </c>
      <c r="L30" s="17">
        <v>28.1</v>
      </c>
      <c r="M30" s="14"/>
      <c r="N30" s="20">
        <f t="shared" si="6"/>
        <v>28.1</v>
      </c>
      <c r="O30" s="79">
        <v>2</v>
      </c>
      <c r="P30" s="59"/>
      <c r="Q30" s="16">
        <f t="shared" ref="Q30:Q31" si="10">SUM(F30+J30+N30)</f>
        <v>118.6</v>
      </c>
      <c r="R30" s="82">
        <v>2</v>
      </c>
    </row>
    <row r="31" spans="1:18" ht="18.75" x14ac:dyDescent="0.3">
      <c r="A31" s="77">
        <v>4</v>
      </c>
      <c r="B31" s="97" t="s">
        <v>148</v>
      </c>
      <c r="C31" s="55" t="s">
        <v>149</v>
      </c>
      <c r="D31" s="20">
        <v>40.72</v>
      </c>
      <c r="E31" s="14"/>
      <c r="F31" s="20">
        <f t="shared" si="4"/>
        <v>40.72</v>
      </c>
      <c r="G31" s="79">
        <v>3</v>
      </c>
      <c r="H31" s="16">
        <v>49.65</v>
      </c>
      <c r="I31" s="14"/>
      <c r="J31" s="20">
        <f t="shared" si="9"/>
        <v>49.65</v>
      </c>
      <c r="K31" s="79">
        <v>1</v>
      </c>
      <c r="L31" s="17">
        <v>31.37</v>
      </c>
      <c r="M31" s="14"/>
      <c r="N31" s="20">
        <f t="shared" si="6"/>
        <v>31.37</v>
      </c>
      <c r="O31" s="79">
        <v>3</v>
      </c>
      <c r="P31" s="59"/>
      <c r="Q31" s="16">
        <f t="shared" si="10"/>
        <v>121.74000000000001</v>
      </c>
      <c r="R31" s="81">
        <v>3</v>
      </c>
    </row>
    <row r="32" spans="1:18" x14ac:dyDescent="0.25">
      <c r="A32" s="77"/>
      <c r="B32" s="28"/>
      <c r="C32" s="14"/>
      <c r="D32" s="14"/>
      <c r="E32" s="14"/>
      <c r="F32" s="20"/>
      <c r="G32" s="86"/>
      <c r="H32" s="17"/>
      <c r="I32" s="14"/>
      <c r="J32" s="20"/>
      <c r="K32" s="86"/>
      <c r="L32" s="17"/>
      <c r="M32" s="14"/>
      <c r="N32" s="20"/>
      <c r="O32" s="86"/>
      <c r="P32" s="59"/>
      <c r="Q32" s="16"/>
      <c r="R32" s="88"/>
    </row>
    <row r="33" spans="1:18" ht="18.75" x14ac:dyDescent="0.3">
      <c r="A33" s="77"/>
      <c r="B33" s="202" t="s">
        <v>125</v>
      </c>
      <c r="C33" s="203"/>
      <c r="D33" s="203"/>
      <c r="E33" s="203"/>
      <c r="F33" s="203"/>
      <c r="G33" s="204"/>
      <c r="H33" s="17"/>
      <c r="I33" s="14"/>
      <c r="J33" s="20"/>
      <c r="K33" s="86"/>
      <c r="L33" s="17"/>
      <c r="M33" s="14"/>
      <c r="N33" s="20"/>
      <c r="O33" s="86"/>
      <c r="P33" s="59"/>
      <c r="Q33" s="16"/>
      <c r="R33" s="88"/>
    </row>
    <row r="34" spans="1:18" ht="18.75" x14ac:dyDescent="0.3">
      <c r="A34" s="77">
        <v>1</v>
      </c>
      <c r="B34" s="98" t="s">
        <v>126</v>
      </c>
      <c r="C34" s="55" t="s">
        <v>127</v>
      </c>
      <c r="D34" s="20">
        <v>33.840000000000003</v>
      </c>
      <c r="E34" s="14"/>
      <c r="F34" s="20">
        <f t="shared" si="4"/>
        <v>33.840000000000003</v>
      </c>
      <c r="G34" s="79">
        <v>2</v>
      </c>
      <c r="H34" s="16">
        <v>65.88</v>
      </c>
      <c r="I34" s="55"/>
      <c r="J34" s="20">
        <f t="shared" si="5"/>
        <v>65.88</v>
      </c>
      <c r="K34" s="79">
        <v>3</v>
      </c>
      <c r="L34" s="17">
        <v>30.41</v>
      </c>
      <c r="M34" s="55">
        <v>10</v>
      </c>
      <c r="N34" s="20">
        <f t="shared" si="6"/>
        <v>40.409999999999997</v>
      </c>
      <c r="O34" s="79">
        <v>1</v>
      </c>
      <c r="P34" s="59"/>
      <c r="Q34" s="16">
        <f t="shared" si="7"/>
        <v>140.13</v>
      </c>
      <c r="R34" s="82">
        <v>2</v>
      </c>
    </row>
    <row r="35" spans="1:18" ht="18.75" x14ac:dyDescent="0.3">
      <c r="A35" s="77">
        <v>2</v>
      </c>
      <c r="B35" s="98" t="s">
        <v>128</v>
      </c>
      <c r="C35" s="55" t="s">
        <v>105</v>
      </c>
      <c r="D35" s="20">
        <v>29.72</v>
      </c>
      <c r="E35" s="14"/>
      <c r="F35" s="20">
        <f t="shared" si="4"/>
        <v>29.72</v>
      </c>
      <c r="G35" s="79">
        <v>1</v>
      </c>
      <c r="H35" s="16">
        <v>48.59</v>
      </c>
      <c r="I35" s="55">
        <v>5</v>
      </c>
      <c r="J35" s="20">
        <f t="shared" si="5"/>
        <v>53.59</v>
      </c>
      <c r="K35" s="79">
        <v>1</v>
      </c>
      <c r="L35" s="17">
        <v>42.44</v>
      </c>
      <c r="M35" s="55">
        <v>10</v>
      </c>
      <c r="N35" s="20">
        <f t="shared" si="6"/>
        <v>52.44</v>
      </c>
      <c r="O35" s="79">
        <v>2</v>
      </c>
      <c r="P35" s="59"/>
      <c r="Q35" s="16">
        <f t="shared" si="7"/>
        <v>135.75</v>
      </c>
      <c r="R35" s="83">
        <v>1</v>
      </c>
    </row>
    <row r="36" spans="1:18" ht="15.75" x14ac:dyDescent="0.25">
      <c r="A36" s="77">
        <v>3</v>
      </c>
      <c r="B36" s="98" t="s">
        <v>155</v>
      </c>
      <c r="C36" s="55" t="s">
        <v>138</v>
      </c>
      <c r="D36" s="20">
        <v>44.81</v>
      </c>
      <c r="E36" s="14"/>
      <c r="F36" s="20">
        <f t="shared" si="4"/>
        <v>44.81</v>
      </c>
      <c r="G36" s="79">
        <v>4</v>
      </c>
      <c r="H36" s="16">
        <v>50.72</v>
      </c>
      <c r="I36" s="55">
        <v>5</v>
      </c>
      <c r="J36" s="20">
        <f t="shared" si="5"/>
        <v>55.72</v>
      </c>
      <c r="K36" s="79">
        <v>2</v>
      </c>
      <c r="L36" s="17">
        <v>71.5</v>
      </c>
      <c r="M36" s="55">
        <v>15</v>
      </c>
      <c r="N36" s="20">
        <f t="shared" si="6"/>
        <v>86.5</v>
      </c>
      <c r="O36" s="79">
        <v>5</v>
      </c>
      <c r="P36" s="59"/>
      <c r="Q36" s="16">
        <f>SUM(F36+J36+N36)</f>
        <v>187.03</v>
      </c>
      <c r="R36" s="84">
        <v>4</v>
      </c>
    </row>
    <row r="37" spans="1:18" ht="18.75" x14ac:dyDescent="0.3">
      <c r="A37" s="77">
        <v>4</v>
      </c>
      <c r="B37" s="98" t="s">
        <v>129</v>
      </c>
      <c r="C37" s="55" t="s">
        <v>123</v>
      </c>
      <c r="D37" s="20">
        <v>44.22</v>
      </c>
      <c r="E37" s="14"/>
      <c r="F37" s="20">
        <f t="shared" si="4"/>
        <v>44.22</v>
      </c>
      <c r="G37" s="79">
        <v>3</v>
      </c>
      <c r="H37" s="16">
        <v>79</v>
      </c>
      <c r="I37" s="55"/>
      <c r="J37" s="20">
        <f t="shared" si="5"/>
        <v>79</v>
      </c>
      <c r="K37" s="79">
        <v>4</v>
      </c>
      <c r="L37" s="17">
        <v>43.84</v>
      </c>
      <c r="M37" s="55">
        <v>15</v>
      </c>
      <c r="N37" s="20">
        <f t="shared" si="6"/>
        <v>58.84</v>
      </c>
      <c r="O37" s="79">
        <v>3</v>
      </c>
      <c r="P37" s="59"/>
      <c r="Q37" s="16">
        <f t="shared" ref="Q37:Q38" si="11">SUM(F37+J37+N37)</f>
        <v>182.06</v>
      </c>
      <c r="R37" s="81">
        <v>3</v>
      </c>
    </row>
    <row r="38" spans="1:18" ht="15.75" x14ac:dyDescent="0.25">
      <c r="A38" s="77">
        <v>5</v>
      </c>
      <c r="B38" s="98" t="s">
        <v>150</v>
      </c>
      <c r="C38" s="55" t="s">
        <v>151</v>
      </c>
      <c r="D38" s="20">
        <v>66.040000000000006</v>
      </c>
      <c r="E38" s="14"/>
      <c r="F38" s="20">
        <f t="shared" si="4"/>
        <v>66.040000000000006</v>
      </c>
      <c r="G38" s="79">
        <v>5</v>
      </c>
      <c r="H38" s="16">
        <v>108.78</v>
      </c>
      <c r="I38" s="55"/>
      <c r="J38" s="20">
        <f t="shared" si="5"/>
        <v>108.78</v>
      </c>
      <c r="K38" s="79">
        <v>5</v>
      </c>
      <c r="L38" s="17">
        <v>49.19</v>
      </c>
      <c r="M38" s="55">
        <v>15</v>
      </c>
      <c r="N38" s="20">
        <f t="shared" si="6"/>
        <v>64.19</v>
      </c>
      <c r="O38" s="79">
        <v>4</v>
      </c>
      <c r="P38" s="59"/>
      <c r="Q38" s="16">
        <f t="shared" si="11"/>
        <v>239.01</v>
      </c>
      <c r="R38" s="84">
        <v>5</v>
      </c>
    </row>
    <row r="39" spans="1:18" x14ac:dyDescent="0.25">
      <c r="A39" s="77"/>
      <c r="B39" s="14"/>
      <c r="C39" s="14"/>
      <c r="D39" s="14"/>
      <c r="E39" s="14"/>
      <c r="F39" s="20"/>
      <c r="G39" s="86"/>
      <c r="H39" s="17"/>
      <c r="I39" s="14"/>
      <c r="J39" s="20"/>
      <c r="K39" s="86"/>
      <c r="L39" s="17"/>
      <c r="M39" s="14"/>
      <c r="N39" s="20"/>
      <c r="O39" s="86"/>
      <c r="P39" s="59"/>
      <c r="Q39" s="16"/>
      <c r="R39" s="88"/>
    </row>
    <row r="40" spans="1:18" x14ac:dyDescent="0.25">
      <c r="A40" s="77"/>
      <c r="B40" s="14"/>
      <c r="C40" s="14"/>
      <c r="D40" s="14"/>
      <c r="E40" s="14"/>
      <c r="F40" s="20"/>
      <c r="G40" s="86"/>
      <c r="H40" s="17"/>
      <c r="I40" s="14"/>
      <c r="J40" s="20"/>
      <c r="K40" s="86"/>
      <c r="L40" s="17"/>
      <c r="M40" s="14"/>
      <c r="N40" s="20"/>
      <c r="O40" s="86"/>
      <c r="P40" s="59"/>
      <c r="Q40" s="16"/>
      <c r="R40" s="99"/>
    </row>
  </sheetData>
  <mergeCells count="17"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B33:G33"/>
    <mergeCell ref="L5:N5"/>
    <mergeCell ref="O5:O6"/>
    <mergeCell ref="B7:G7"/>
    <mergeCell ref="B12:G12"/>
    <mergeCell ref="B17:G17"/>
    <mergeCell ref="B27:G2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workbookViewId="0">
      <selection activeCell="V6" sqref="V6"/>
    </sheetView>
  </sheetViews>
  <sheetFormatPr defaultRowHeight="15" x14ac:dyDescent="0.25"/>
  <cols>
    <col min="1" max="1" width="4.7109375" customWidth="1"/>
    <col min="2" max="2" width="19.28515625" customWidth="1"/>
    <col min="3" max="3" width="9.5703125" customWidth="1"/>
    <col min="4" max="4" width="6.7109375" customWidth="1"/>
    <col min="5" max="5" width="4.85546875" customWidth="1"/>
    <col min="6" max="6" width="7.28515625" customWidth="1"/>
    <col min="7" max="7" width="5.42578125" customWidth="1"/>
    <col min="8" max="8" width="6.85546875" customWidth="1"/>
    <col min="9" max="9" width="5.85546875" customWidth="1"/>
    <col min="10" max="10" width="6.5703125" customWidth="1"/>
    <col min="11" max="11" width="5.5703125" customWidth="1"/>
    <col min="12" max="12" width="7" customWidth="1"/>
    <col min="13" max="13" width="5.28515625" customWidth="1"/>
    <col min="14" max="14" width="6.85546875" customWidth="1"/>
    <col min="15" max="15" width="5.28515625" customWidth="1"/>
    <col min="16" max="16" width="4.42578125" customWidth="1"/>
    <col min="17" max="17" width="8.5703125" customWidth="1"/>
    <col min="18" max="18" width="7.28515625" customWidth="1"/>
  </cols>
  <sheetData>
    <row r="1" spans="1:18" ht="18.75" x14ac:dyDescent="0.3">
      <c r="A1" s="103"/>
      <c r="B1" s="188" t="s">
        <v>91</v>
      </c>
      <c r="C1" s="188"/>
      <c r="D1" s="188"/>
      <c r="E1" s="188"/>
      <c r="F1" s="188"/>
      <c r="G1" s="188"/>
      <c r="H1" s="188"/>
      <c r="I1" s="188"/>
      <c r="J1" s="188"/>
      <c r="K1" s="188"/>
      <c r="L1" s="103"/>
      <c r="M1" s="103"/>
      <c r="N1" s="103"/>
      <c r="O1" s="103"/>
      <c r="P1" s="103"/>
      <c r="Q1" s="103"/>
      <c r="R1" s="103"/>
    </row>
    <row r="2" spans="1:18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18.75" x14ac:dyDescent="0.3">
      <c r="A3" s="218" t="s">
        <v>200</v>
      </c>
      <c r="B3" s="218"/>
      <c r="C3" s="218"/>
      <c r="D3" s="218"/>
      <c r="E3" s="218"/>
      <c r="F3" s="218"/>
      <c r="G3" s="218"/>
      <c r="H3" s="103"/>
      <c r="I3" s="103"/>
      <c r="J3" s="103"/>
      <c r="K3" s="103"/>
      <c r="L3" s="219" t="s">
        <v>201</v>
      </c>
      <c r="M3" s="218"/>
      <c r="N3" s="218"/>
      <c r="O3" s="218"/>
      <c r="P3" s="218"/>
      <c r="Q3" s="218"/>
      <c r="R3" s="218"/>
    </row>
    <row r="4" spans="1:18" ht="15.75" thickBo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15.75" thickTop="1" x14ac:dyDescent="0.25">
      <c r="A5" s="220" t="s">
        <v>92</v>
      </c>
      <c r="B5" s="222" t="s">
        <v>93</v>
      </c>
      <c r="C5" s="224" t="s">
        <v>94</v>
      </c>
      <c r="D5" s="206" t="s">
        <v>95</v>
      </c>
      <c r="E5" s="206"/>
      <c r="F5" s="206"/>
      <c r="G5" s="207" t="s">
        <v>11</v>
      </c>
      <c r="H5" s="205" t="s">
        <v>96</v>
      </c>
      <c r="I5" s="206"/>
      <c r="J5" s="206"/>
      <c r="K5" s="207" t="s">
        <v>11</v>
      </c>
      <c r="L5" s="205" t="s">
        <v>97</v>
      </c>
      <c r="M5" s="206"/>
      <c r="N5" s="206"/>
      <c r="O5" s="207" t="s">
        <v>11</v>
      </c>
      <c r="P5" s="70"/>
      <c r="Q5" s="7"/>
      <c r="R5" s="52"/>
    </row>
    <row r="6" spans="1:18" ht="69" x14ac:dyDescent="0.25">
      <c r="A6" s="221"/>
      <c r="B6" s="223"/>
      <c r="C6" s="225"/>
      <c r="D6" s="71" t="s">
        <v>98</v>
      </c>
      <c r="E6" s="71" t="s">
        <v>99</v>
      </c>
      <c r="F6" s="71" t="s">
        <v>100</v>
      </c>
      <c r="G6" s="208"/>
      <c r="H6" s="72" t="s">
        <v>98</v>
      </c>
      <c r="I6" s="71" t="s">
        <v>99</v>
      </c>
      <c r="J6" s="71" t="s">
        <v>100</v>
      </c>
      <c r="K6" s="208"/>
      <c r="L6" s="72" t="s">
        <v>98</v>
      </c>
      <c r="M6" s="71" t="s">
        <v>99</v>
      </c>
      <c r="N6" s="71" t="s">
        <v>100</v>
      </c>
      <c r="O6" s="208"/>
      <c r="P6" s="73" t="s">
        <v>101</v>
      </c>
      <c r="Q6" s="72" t="s">
        <v>102</v>
      </c>
      <c r="R6" s="71" t="s">
        <v>103</v>
      </c>
    </row>
    <row r="7" spans="1:18" ht="18.75" x14ac:dyDescent="0.25">
      <c r="A7" s="104"/>
      <c r="B7" s="209" t="s">
        <v>104</v>
      </c>
      <c r="C7" s="210"/>
      <c r="D7" s="210"/>
      <c r="E7" s="210"/>
      <c r="F7" s="210"/>
      <c r="G7" s="211"/>
      <c r="H7" s="72"/>
      <c r="I7" s="71"/>
      <c r="J7" s="71"/>
      <c r="K7" s="106"/>
      <c r="L7" s="72"/>
      <c r="M7" s="71"/>
      <c r="N7" s="71"/>
      <c r="O7" s="106"/>
      <c r="P7" s="76"/>
      <c r="Q7" s="72"/>
      <c r="R7" s="71"/>
    </row>
    <row r="8" spans="1:18" ht="15.75" x14ac:dyDescent="0.25">
      <c r="A8" s="105">
        <v>1</v>
      </c>
      <c r="B8" s="78" t="s">
        <v>132</v>
      </c>
      <c r="C8" s="55" t="s">
        <v>105</v>
      </c>
      <c r="D8" s="14">
        <v>34.81</v>
      </c>
      <c r="E8" s="55"/>
      <c r="F8" s="20">
        <f t="shared" ref="F8" si="0">SUM(D8:E8)</f>
        <v>34.81</v>
      </c>
      <c r="G8" s="79">
        <v>4</v>
      </c>
      <c r="H8" s="17">
        <v>57.12</v>
      </c>
      <c r="I8" s="55"/>
      <c r="J8" s="20">
        <f t="shared" ref="J8:J11" si="1">SUM(H8:I8)</f>
        <v>57.12</v>
      </c>
      <c r="K8" s="79">
        <v>4</v>
      </c>
      <c r="L8" s="17">
        <v>32.21</v>
      </c>
      <c r="M8" s="55">
        <v>10</v>
      </c>
      <c r="N8" s="20">
        <f t="shared" ref="N8:N11" si="2">SUM(L8:M8)</f>
        <v>42.21</v>
      </c>
      <c r="O8" s="79">
        <v>4</v>
      </c>
      <c r="P8" s="80"/>
      <c r="Q8" s="16">
        <f t="shared" ref="Q8" si="3">SUM(F8+J8+N8)</f>
        <v>134.14000000000001</v>
      </c>
      <c r="R8" s="84">
        <v>4</v>
      </c>
    </row>
    <row r="9" spans="1:18" ht="18.75" x14ac:dyDescent="0.3">
      <c r="A9" s="105">
        <v>2</v>
      </c>
      <c r="B9" s="78" t="s">
        <v>106</v>
      </c>
      <c r="C9" s="55" t="s">
        <v>107</v>
      </c>
      <c r="D9" s="20">
        <v>23.47</v>
      </c>
      <c r="E9" s="55"/>
      <c r="F9" s="20">
        <f>SUM(D9:E9)</f>
        <v>23.47</v>
      </c>
      <c r="G9" s="79">
        <v>2</v>
      </c>
      <c r="H9" s="16">
        <v>34.659999999999997</v>
      </c>
      <c r="I9" s="55">
        <v>5</v>
      </c>
      <c r="J9" s="20">
        <f t="shared" si="1"/>
        <v>39.659999999999997</v>
      </c>
      <c r="K9" s="79">
        <v>3</v>
      </c>
      <c r="L9" s="17">
        <v>26.57</v>
      </c>
      <c r="M9" s="55">
        <v>5</v>
      </c>
      <c r="N9" s="20">
        <f>SUM(L9:M9)</f>
        <v>31.57</v>
      </c>
      <c r="O9" s="79">
        <v>2</v>
      </c>
      <c r="P9" s="80"/>
      <c r="Q9" s="16">
        <f>SUM(F9+J9+N9)</f>
        <v>94.699999999999989</v>
      </c>
      <c r="R9" s="82">
        <v>2</v>
      </c>
    </row>
    <row r="10" spans="1:18" ht="18.75" x14ac:dyDescent="0.3">
      <c r="A10" s="105">
        <v>3</v>
      </c>
      <c r="B10" s="78" t="s">
        <v>108</v>
      </c>
      <c r="C10" s="55" t="s">
        <v>109</v>
      </c>
      <c r="D10" s="14">
        <v>20.47</v>
      </c>
      <c r="E10" s="55"/>
      <c r="F10" s="20">
        <f>SUM(D10:E10)</f>
        <v>20.47</v>
      </c>
      <c r="G10" s="79">
        <v>1</v>
      </c>
      <c r="H10" s="16">
        <v>32.369999999999997</v>
      </c>
      <c r="I10" s="55"/>
      <c r="J10" s="20">
        <f t="shared" si="1"/>
        <v>32.369999999999997</v>
      </c>
      <c r="K10" s="79">
        <v>1</v>
      </c>
      <c r="L10" s="17">
        <v>23.53</v>
      </c>
      <c r="M10" s="55">
        <v>5</v>
      </c>
      <c r="N10" s="20">
        <f t="shared" si="2"/>
        <v>28.53</v>
      </c>
      <c r="O10" s="79">
        <v>1</v>
      </c>
      <c r="P10" s="80"/>
      <c r="Q10" s="16">
        <f>SUM(F10+J10+N10)</f>
        <v>81.37</v>
      </c>
      <c r="R10" s="83">
        <v>1</v>
      </c>
    </row>
    <row r="11" spans="1:18" s="103" customFormat="1" ht="18.75" x14ac:dyDescent="0.3">
      <c r="A11" s="105">
        <v>4</v>
      </c>
      <c r="B11" s="78" t="s">
        <v>156</v>
      </c>
      <c r="C11" s="55" t="s">
        <v>157</v>
      </c>
      <c r="D11" s="14">
        <v>23.87</v>
      </c>
      <c r="E11" s="55"/>
      <c r="F11" s="20">
        <f>SUM(D11:E11)</f>
        <v>23.87</v>
      </c>
      <c r="G11" s="79">
        <v>3</v>
      </c>
      <c r="H11" s="16">
        <v>36.69</v>
      </c>
      <c r="I11" s="55"/>
      <c r="J11" s="20">
        <f t="shared" si="1"/>
        <v>36.69</v>
      </c>
      <c r="K11" s="79">
        <v>2</v>
      </c>
      <c r="L11" s="17">
        <v>32.32</v>
      </c>
      <c r="M11" s="55">
        <v>5</v>
      </c>
      <c r="N11" s="20">
        <f t="shared" si="2"/>
        <v>37.32</v>
      </c>
      <c r="O11" s="79">
        <v>3</v>
      </c>
      <c r="P11" s="80"/>
      <c r="Q11" s="16">
        <f>SUM(F11+J11+N11)</f>
        <v>97.88</v>
      </c>
      <c r="R11" s="81">
        <v>3</v>
      </c>
    </row>
    <row r="12" spans="1:18" x14ac:dyDescent="0.25">
      <c r="A12" s="105"/>
      <c r="B12" s="85"/>
      <c r="C12" s="14"/>
      <c r="D12" s="14"/>
      <c r="E12" s="14"/>
      <c r="F12" s="20"/>
      <c r="G12" s="86"/>
      <c r="H12" s="17"/>
      <c r="I12" s="14"/>
      <c r="J12" s="20"/>
      <c r="K12" s="86"/>
      <c r="L12" s="17"/>
      <c r="M12" s="14"/>
      <c r="N12" s="20"/>
      <c r="O12" s="86"/>
      <c r="P12" s="87"/>
      <c r="Q12" s="16"/>
      <c r="R12" s="88"/>
    </row>
    <row r="13" spans="1:18" ht="18.75" x14ac:dyDescent="0.3">
      <c r="A13" s="105"/>
      <c r="B13" s="212" t="s">
        <v>110</v>
      </c>
      <c r="C13" s="213"/>
      <c r="D13" s="213"/>
      <c r="E13" s="213"/>
      <c r="F13" s="213"/>
      <c r="G13" s="214"/>
      <c r="H13" s="17"/>
      <c r="I13" s="14"/>
      <c r="J13" s="20"/>
      <c r="K13" s="86"/>
      <c r="L13" s="17"/>
      <c r="M13" s="14"/>
      <c r="N13" s="20"/>
      <c r="O13" s="86"/>
      <c r="P13" s="87"/>
      <c r="Q13" s="16"/>
      <c r="R13" s="88"/>
    </row>
    <row r="14" spans="1:18" ht="18.75" x14ac:dyDescent="0.3">
      <c r="A14" s="105">
        <v>1</v>
      </c>
      <c r="B14" s="89" t="s">
        <v>111</v>
      </c>
      <c r="C14" s="55" t="s">
        <v>112</v>
      </c>
      <c r="D14" s="14">
        <v>24.72</v>
      </c>
      <c r="E14" s="55"/>
      <c r="F14" s="20">
        <f t="shared" ref="F14:F51" si="4">SUM(D14+E14)</f>
        <v>24.72</v>
      </c>
      <c r="G14" s="79">
        <v>1</v>
      </c>
      <c r="H14" s="16">
        <v>35.869999999999997</v>
      </c>
      <c r="I14" s="55"/>
      <c r="J14" s="20">
        <f t="shared" ref="J14:J51" si="5">SUM(H14+I14)</f>
        <v>35.869999999999997</v>
      </c>
      <c r="K14" s="79">
        <v>2</v>
      </c>
      <c r="L14" s="17">
        <v>27.91</v>
      </c>
      <c r="M14" s="55"/>
      <c r="N14" s="20">
        <f t="shared" ref="N14:N51" si="6">SUM(L14+M14)</f>
        <v>27.91</v>
      </c>
      <c r="O14" s="79">
        <v>1</v>
      </c>
      <c r="P14" s="80"/>
      <c r="Q14" s="16">
        <f t="shared" ref="Q14:Q46" si="7">SUM(F14+J14+N14)</f>
        <v>88.5</v>
      </c>
      <c r="R14" s="83">
        <v>1</v>
      </c>
    </row>
    <row r="15" spans="1:18" ht="18.75" x14ac:dyDescent="0.3">
      <c r="A15" s="105">
        <v>2</v>
      </c>
      <c r="B15" s="89" t="s">
        <v>160</v>
      </c>
      <c r="C15" s="55" t="s">
        <v>161</v>
      </c>
      <c r="D15" s="20">
        <v>25.57</v>
      </c>
      <c r="E15" s="55"/>
      <c r="F15" s="20">
        <f t="shared" si="4"/>
        <v>25.57</v>
      </c>
      <c r="G15" s="79">
        <v>2</v>
      </c>
      <c r="H15" s="16">
        <v>37.25</v>
      </c>
      <c r="I15" s="55"/>
      <c r="J15" s="20">
        <f t="shared" si="5"/>
        <v>37.25</v>
      </c>
      <c r="K15" s="79">
        <v>3</v>
      </c>
      <c r="L15" s="16">
        <v>30.79</v>
      </c>
      <c r="M15" s="55"/>
      <c r="N15" s="20">
        <f t="shared" si="6"/>
        <v>30.79</v>
      </c>
      <c r="O15" s="79">
        <v>2</v>
      </c>
      <c r="P15" s="80"/>
      <c r="Q15" s="16">
        <f t="shared" si="7"/>
        <v>93.61</v>
      </c>
      <c r="R15" s="81">
        <v>3</v>
      </c>
    </row>
    <row r="16" spans="1:18" ht="18.75" x14ac:dyDescent="0.3">
      <c r="A16" s="105">
        <v>3</v>
      </c>
      <c r="B16" s="89" t="s">
        <v>115</v>
      </c>
      <c r="C16" s="55" t="s">
        <v>116</v>
      </c>
      <c r="D16" s="20">
        <v>26.72</v>
      </c>
      <c r="E16" s="55"/>
      <c r="F16" s="20">
        <f t="shared" si="4"/>
        <v>26.72</v>
      </c>
      <c r="G16" s="79">
        <v>4</v>
      </c>
      <c r="H16" s="17">
        <v>33.43</v>
      </c>
      <c r="I16" s="55"/>
      <c r="J16" s="20">
        <f t="shared" si="5"/>
        <v>33.43</v>
      </c>
      <c r="K16" s="79">
        <v>1</v>
      </c>
      <c r="L16" s="17">
        <v>33.15</v>
      </c>
      <c r="M16" s="55"/>
      <c r="N16" s="20">
        <f t="shared" si="6"/>
        <v>33.15</v>
      </c>
      <c r="O16" s="79">
        <v>3</v>
      </c>
      <c r="P16" s="80"/>
      <c r="Q16" s="16">
        <f t="shared" si="7"/>
        <v>93.3</v>
      </c>
      <c r="R16" s="82">
        <v>2</v>
      </c>
    </row>
    <row r="17" spans="1:18" s="103" customFormat="1" ht="15.75" x14ac:dyDescent="0.25">
      <c r="A17" s="105">
        <v>4</v>
      </c>
      <c r="B17" s="89" t="s">
        <v>158</v>
      </c>
      <c r="C17" s="55" t="s">
        <v>159</v>
      </c>
      <c r="D17" s="20">
        <v>25.93</v>
      </c>
      <c r="E17" s="55"/>
      <c r="F17" s="20">
        <f t="shared" si="4"/>
        <v>25.93</v>
      </c>
      <c r="G17" s="79">
        <v>3</v>
      </c>
      <c r="H17" s="17">
        <v>40.72</v>
      </c>
      <c r="I17" s="55"/>
      <c r="J17" s="20">
        <f t="shared" si="5"/>
        <v>40.72</v>
      </c>
      <c r="K17" s="79">
        <v>4</v>
      </c>
      <c r="L17" s="17">
        <v>45.18</v>
      </c>
      <c r="M17" s="55">
        <v>25</v>
      </c>
      <c r="N17" s="20">
        <f t="shared" si="6"/>
        <v>70.180000000000007</v>
      </c>
      <c r="O17" s="79">
        <v>4</v>
      </c>
      <c r="P17" s="80"/>
      <c r="Q17" s="16">
        <f t="shared" si="7"/>
        <v>136.83000000000001</v>
      </c>
      <c r="R17" s="84">
        <v>4</v>
      </c>
    </row>
    <row r="18" spans="1:18" x14ac:dyDescent="0.25">
      <c r="A18" s="105"/>
      <c r="B18" s="85"/>
      <c r="C18" s="14"/>
      <c r="D18" s="14"/>
      <c r="E18" s="14"/>
      <c r="F18" s="20"/>
      <c r="G18" s="86"/>
      <c r="H18" s="17"/>
      <c r="I18" s="14"/>
      <c r="J18" s="20"/>
      <c r="K18" s="86"/>
      <c r="L18" s="17"/>
      <c r="M18" s="14"/>
      <c r="N18" s="20"/>
      <c r="O18" s="86"/>
      <c r="P18" s="87"/>
      <c r="Q18" s="16"/>
      <c r="R18" s="88"/>
    </row>
    <row r="19" spans="1:18" ht="18.75" x14ac:dyDescent="0.3">
      <c r="A19" s="105"/>
      <c r="B19" s="215" t="s">
        <v>117</v>
      </c>
      <c r="C19" s="216"/>
      <c r="D19" s="216"/>
      <c r="E19" s="216"/>
      <c r="F19" s="216"/>
      <c r="G19" s="217"/>
      <c r="H19" s="17"/>
      <c r="I19" s="14"/>
      <c r="J19" s="20"/>
      <c r="K19" s="86"/>
      <c r="L19" s="17"/>
      <c r="M19" s="14"/>
      <c r="N19" s="90"/>
      <c r="O19" s="86"/>
      <c r="P19" s="87"/>
      <c r="Q19" s="16"/>
      <c r="R19" s="88"/>
    </row>
    <row r="20" spans="1:18" ht="15.75" x14ac:dyDescent="0.25">
      <c r="A20" s="105">
        <v>1</v>
      </c>
      <c r="B20" s="91" t="s">
        <v>133</v>
      </c>
      <c r="C20" s="55" t="s">
        <v>134</v>
      </c>
      <c r="D20" s="92">
        <v>47.75</v>
      </c>
      <c r="E20" s="55"/>
      <c r="F20" s="20">
        <f t="shared" si="4"/>
        <v>47.75</v>
      </c>
      <c r="G20" s="79">
        <v>11</v>
      </c>
      <c r="H20" s="16">
        <v>44.32</v>
      </c>
      <c r="I20" s="55">
        <v>5</v>
      </c>
      <c r="J20" s="20">
        <f t="shared" si="5"/>
        <v>49.32</v>
      </c>
      <c r="K20" s="79">
        <v>5</v>
      </c>
      <c r="L20" s="17">
        <v>70.38</v>
      </c>
      <c r="M20" s="55">
        <v>10</v>
      </c>
      <c r="N20" s="93">
        <f>SUM(L20+M20)</f>
        <v>80.38</v>
      </c>
      <c r="O20" s="94">
        <v>10</v>
      </c>
      <c r="P20" s="107">
        <v>15</v>
      </c>
      <c r="Q20" s="16">
        <f>SUM(F20+J20+N20+P20)</f>
        <v>192.45</v>
      </c>
      <c r="R20" s="84">
        <v>9</v>
      </c>
    </row>
    <row r="21" spans="1:18" ht="18.75" x14ac:dyDescent="0.3">
      <c r="A21" s="105">
        <v>2</v>
      </c>
      <c r="B21" s="91" t="s">
        <v>135</v>
      </c>
      <c r="C21" s="55" t="s">
        <v>136</v>
      </c>
      <c r="D21" s="20">
        <v>37.130000000000003</v>
      </c>
      <c r="E21" s="55"/>
      <c r="F21" s="20">
        <f t="shared" si="4"/>
        <v>37.130000000000003</v>
      </c>
      <c r="G21" s="79">
        <v>6</v>
      </c>
      <c r="H21" s="16">
        <v>44.19</v>
      </c>
      <c r="I21" s="55"/>
      <c r="J21" s="20">
        <f t="shared" si="5"/>
        <v>44.19</v>
      </c>
      <c r="K21" s="79">
        <v>3</v>
      </c>
      <c r="L21" s="16">
        <v>44.19</v>
      </c>
      <c r="M21" s="55">
        <v>5</v>
      </c>
      <c r="N21" s="93">
        <f>SUM(L21+M21)</f>
        <v>49.19</v>
      </c>
      <c r="O21" s="79">
        <v>4</v>
      </c>
      <c r="P21" s="59"/>
      <c r="Q21" s="16">
        <f>SUM(F21+J21+N21+P21)</f>
        <v>130.51</v>
      </c>
      <c r="R21" s="81">
        <v>3</v>
      </c>
    </row>
    <row r="22" spans="1:18" ht="15.75" x14ac:dyDescent="0.25">
      <c r="A22" s="105">
        <v>3</v>
      </c>
      <c r="B22" s="91" t="s">
        <v>119</v>
      </c>
      <c r="C22" s="55" t="s">
        <v>120</v>
      </c>
      <c r="D22" s="14">
        <v>97.69</v>
      </c>
      <c r="E22" s="55">
        <v>10</v>
      </c>
      <c r="F22" s="20">
        <f t="shared" si="4"/>
        <v>107.69</v>
      </c>
      <c r="G22" s="79">
        <v>12</v>
      </c>
      <c r="H22" s="17">
        <v>42.94</v>
      </c>
      <c r="I22" s="55">
        <v>15</v>
      </c>
      <c r="J22" s="20">
        <f t="shared" si="5"/>
        <v>57.94</v>
      </c>
      <c r="K22" s="79">
        <v>10</v>
      </c>
      <c r="L22" s="16">
        <v>83.03</v>
      </c>
      <c r="M22" s="55">
        <v>25</v>
      </c>
      <c r="N22" s="20">
        <f>SUM(L22:M22)</f>
        <v>108.03</v>
      </c>
      <c r="O22" s="79">
        <v>12</v>
      </c>
      <c r="P22" s="59">
        <v>15</v>
      </c>
      <c r="Q22" s="16">
        <f>SUM(F22+J22+N22+P22)</f>
        <v>288.65999999999997</v>
      </c>
      <c r="R22" s="102" t="s">
        <v>63</v>
      </c>
    </row>
    <row r="23" spans="1:18" ht="15.75" x14ac:dyDescent="0.25">
      <c r="A23" s="105">
        <v>4</v>
      </c>
      <c r="B23" s="91" t="s">
        <v>118</v>
      </c>
      <c r="C23" s="55" t="s">
        <v>59</v>
      </c>
      <c r="D23" s="14">
        <v>31.31</v>
      </c>
      <c r="E23" s="55">
        <v>10</v>
      </c>
      <c r="F23" s="20">
        <f t="shared" si="4"/>
        <v>41.31</v>
      </c>
      <c r="G23" s="79">
        <v>8</v>
      </c>
      <c r="H23" s="17">
        <v>77.19</v>
      </c>
      <c r="I23" s="55">
        <v>10</v>
      </c>
      <c r="J23" s="20">
        <f t="shared" si="5"/>
        <v>87.19</v>
      </c>
      <c r="K23" s="79">
        <v>14</v>
      </c>
      <c r="L23" s="17">
        <v>30.03</v>
      </c>
      <c r="M23" s="55">
        <v>10</v>
      </c>
      <c r="N23" s="20">
        <f>SUM(L23:M23)</f>
        <v>40.03</v>
      </c>
      <c r="O23" s="79">
        <v>2</v>
      </c>
      <c r="P23" s="59">
        <v>15</v>
      </c>
      <c r="Q23" s="16">
        <f>SUM(F23+J23+N23+P23)</f>
        <v>183.53</v>
      </c>
      <c r="R23" s="84">
        <v>8</v>
      </c>
    </row>
    <row r="24" spans="1:18" ht="18.75" x14ac:dyDescent="0.3">
      <c r="A24" s="105">
        <v>5</v>
      </c>
      <c r="B24" s="91" t="s">
        <v>162</v>
      </c>
      <c r="C24" s="55" t="s">
        <v>163</v>
      </c>
      <c r="D24" s="14">
        <v>31.66</v>
      </c>
      <c r="E24" s="55"/>
      <c r="F24" s="20">
        <f t="shared" si="4"/>
        <v>31.66</v>
      </c>
      <c r="G24" s="79">
        <v>4</v>
      </c>
      <c r="H24" s="17">
        <v>50.69</v>
      </c>
      <c r="I24" s="55"/>
      <c r="J24" s="20">
        <f t="shared" si="5"/>
        <v>50.69</v>
      </c>
      <c r="K24" s="79">
        <v>6</v>
      </c>
      <c r="L24" s="16">
        <v>41.93</v>
      </c>
      <c r="M24" s="55"/>
      <c r="N24" s="20">
        <f t="shared" si="6"/>
        <v>41.93</v>
      </c>
      <c r="O24" s="79">
        <v>3</v>
      </c>
      <c r="P24" s="59"/>
      <c r="Q24" s="16">
        <f t="shared" ref="Q24:Q33" si="8">SUM(F24+J24+N24+P24)</f>
        <v>124.28</v>
      </c>
      <c r="R24" s="82">
        <v>2</v>
      </c>
    </row>
    <row r="25" spans="1:18" ht="15.75" x14ac:dyDescent="0.25">
      <c r="A25" s="105">
        <v>6</v>
      </c>
      <c r="B25" s="91" t="s">
        <v>165</v>
      </c>
      <c r="C25" s="55" t="s">
        <v>164</v>
      </c>
      <c r="D25" s="14">
        <v>42.35</v>
      </c>
      <c r="E25" s="55"/>
      <c r="F25" s="20">
        <f t="shared" si="4"/>
        <v>42.35</v>
      </c>
      <c r="G25" s="79">
        <v>9</v>
      </c>
      <c r="H25" s="16">
        <v>64.53</v>
      </c>
      <c r="I25" s="55"/>
      <c r="J25" s="20">
        <f t="shared" si="5"/>
        <v>64.53</v>
      </c>
      <c r="K25" s="79">
        <v>12</v>
      </c>
      <c r="L25" s="17">
        <v>53.06</v>
      </c>
      <c r="M25" s="55"/>
      <c r="N25" s="110" t="s">
        <v>192</v>
      </c>
      <c r="O25" s="79"/>
      <c r="P25" s="59"/>
      <c r="Q25" s="16" t="s">
        <v>196</v>
      </c>
      <c r="R25" s="84"/>
    </row>
    <row r="26" spans="1:18" ht="15.75" x14ac:dyDescent="0.25">
      <c r="A26" s="105">
        <v>7</v>
      </c>
      <c r="B26" s="91" t="s">
        <v>141</v>
      </c>
      <c r="C26" s="55" t="s">
        <v>142</v>
      </c>
      <c r="D26" s="14">
        <v>31.69</v>
      </c>
      <c r="E26" s="55"/>
      <c r="F26" s="20">
        <f t="shared" si="4"/>
        <v>31.69</v>
      </c>
      <c r="G26" s="79">
        <v>5</v>
      </c>
      <c r="H26" s="16">
        <v>54.85</v>
      </c>
      <c r="I26" s="55"/>
      <c r="J26" s="20">
        <f t="shared" si="5"/>
        <v>54.85</v>
      </c>
      <c r="K26" s="79">
        <v>9</v>
      </c>
      <c r="L26" s="16">
        <v>39.5</v>
      </c>
      <c r="M26" s="55">
        <v>20</v>
      </c>
      <c r="N26" s="20">
        <f>SUM(L26:M26)</f>
        <v>59.5</v>
      </c>
      <c r="O26" s="79">
        <v>6</v>
      </c>
      <c r="P26" s="59"/>
      <c r="Q26" s="16">
        <f t="shared" si="8"/>
        <v>146.04000000000002</v>
      </c>
      <c r="R26" s="84">
        <v>4</v>
      </c>
    </row>
    <row r="27" spans="1:18" ht="18.75" x14ac:dyDescent="0.3">
      <c r="A27" s="105">
        <v>8</v>
      </c>
      <c r="B27" s="91" t="s">
        <v>166</v>
      </c>
      <c r="C27" s="55" t="s">
        <v>167</v>
      </c>
      <c r="D27" s="14">
        <v>32.18</v>
      </c>
      <c r="E27" s="55"/>
      <c r="F27" s="20" t="s">
        <v>193</v>
      </c>
      <c r="G27" s="79"/>
      <c r="H27" s="16">
        <v>52.88</v>
      </c>
      <c r="I27" s="55">
        <v>10</v>
      </c>
      <c r="J27" s="20">
        <f t="shared" si="5"/>
        <v>62.88</v>
      </c>
      <c r="K27" s="79">
        <v>11</v>
      </c>
      <c r="L27" s="17">
        <v>39.18</v>
      </c>
      <c r="M27" s="55">
        <v>30</v>
      </c>
      <c r="N27" s="20">
        <f t="shared" si="6"/>
        <v>69.180000000000007</v>
      </c>
      <c r="O27" s="79">
        <v>9</v>
      </c>
      <c r="P27" s="59"/>
      <c r="Q27" s="16" t="s">
        <v>197</v>
      </c>
      <c r="R27" s="108"/>
    </row>
    <row r="28" spans="1:18" s="103" customFormat="1" ht="18.75" x14ac:dyDescent="0.3">
      <c r="A28" s="105">
        <v>9</v>
      </c>
      <c r="B28" s="91" t="s">
        <v>168</v>
      </c>
      <c r="C28" s="55" t="s">
        <v>169</v>
      </c>
      <c r="D28" s="14">
        <v>38.54</v>
      </c>
      <c r="E28" s="55"/>
      <c r="F28" s="20">
        <f t="shared" si="4"/>
        <v>38.54</v>
      </c>
      <c r="G28" s="79">
        <v>7</v>
      </c>
      <c r="H28" s="16">
        <v>74.47</v>
      </c>
      <c r="I28" s="55">
        <v>5</v>
      </c>
      <c r="J28" s="20">
        <f t="shared" si="5"/>
        <v>79.47</v>
      </c>
      <c r="K28" s="79">
        <v>13</v>
      </c>
      <c r="L28" s="17">
        <v>30.37</v>
      </c>
      <c r="M28" s="55">
        <v>30</v>
      </c>
      <c r="N28" s="20">
        <f t="shared" si="6"/>
        <v>60.370000000000005</v>
      </c>
      <c r="O28" s="79">
        <v>7</v>
      </c>
      <c r="P28" s="59"/>
      <c r="Q28" s="16">
        <f t="shared" si="8"/>
        <v>178.38</v>
      </c>
      <c r="R28" s="108">
        <v>6</v>
      </c>
    </row>
    <row r="29" spans="1:18" s="103" customFormat="1" ht="18.75" x14ac:dyDescent="0.3">
      <c r="A29" s="105">
        <v>10</v>
      </c>
      <c r="B29" s="91" t="s">
        <v>170</v>
      </c>
      <c r="C29" s="55" t="s">
        <v>171</v>
      </c>
      <c r="D29" s="20">
        <v>25.4</v>
      </c>
      <c r="E29" s="55"/>
      <c r="F29" s="20">
        <f t="shared" si="4"/>
        <v>25.4</v>
      </c>
      <c r="G29" s="79">
        <v>2</v>
      </c>
      <c r="H29" s="16">
        <v>41.69</v>
      </c>
      <c r="I29" s="55"/>
      <c r="J29" s="20">
        <f t="shared" si="5"/>
        <v>41.69</v>
      </c>
      <c r="K29" s="79">
        <v>2</v>
      </c>
      <c r="L29" s="17">
        <v>24.47</v>
      </c>
      <c r="M29" s="55">
        <v>5</v>
      </c>
      <c r="N29" s="20">
        <f t="shared" si="6"/>
        <v>29.47</v>
      </c>
      <c r="O29" s="79">
        <v>1</v>
      </c>
      <c r="P29" s="59"/>
      <c r="Q29" s="16">
        <f t="shared" si="8"/>
        <v>96.56</v>
      </c>
      <c r="R29" s="83">
        <v>1</v>
      </c>
    </row>
    <row r="30" spans="1:18" s="103" customFormat="1" ht="18.75" x14ac:dyDescent="0.3">
      <c r="A30" s="105">
        <v>11</v>
      </c>
      <c r="B30" s="91" t="s">
        <v>172</v>
      </c>
      <c r="C30" s="55" t="s">
        <v>173</v>
      </c>
      <c r="D30" s="14">
        <v>25.22</v>
      </c>
      <c r="E30" s="55"/>
      <c r="F30" s="20">
        <f t="shared" si="4"/>
        <v>25.22</v>
      </c>
      <c r="G30" s="79">
        <v>1</v>
      </c>
      <c r="H30" s="16">
        <v>48.37</v>
      </c>
      <c r="I30" s="55"/>
      <c r="J30" s="20">
        <f t="shared" si="5"/>
        <v>48.37</v>
      </c>
      <c r="K30" s="79">
        <v>4</v>
      </c>
      <c r="L30" s="17">
        <v>57.53</v>
      </c>
      <c r="M30" s="55">
        <v>35</v>
      </c>
      <c r="N30" s="20">
        <f t="shared" si="6"/>
        <v>92.53</v>
      </c>
      <c r="O30" s="79">
        <v>11</v>
      </c>
      <c r="P30" s="59">
        <v>15</v>
      </c>
      <c r="Q30" s="16">
        <f t="shared" si="8"/>
        <v>181.12</v>
      </c>
      <c r="R30" s="108">
        <v>7</v>
      </c>
    </row>
    <row r="31" spans="1:18" s="103" customFormat="1" ht="18.75" x14ac:dyDescent="0.3">
      <c r="A31" s="105">
        <v>12</v>
      </c>
      <c r="B31" s="91" t="s">
        <v>174</v>
      </c>
      <c r="C31" s="55" t="s">
        <v>175</v>
      </c>
      <c r="D31" s="14">
        <v>100.94</v>
      </c>
      <c r="E31" s="55"/>
      <c r="F31" s="110" t="s">
        <v>194</v>
      </c>
      <c r="G31" s="79"/>
      <c r="H31" s="16">
        <v>39.869999999999997</v>
      </c>
      <c r="I31" s="55"/>
      <c r="J31" s="20">
        <f t="shared" si="5"/>
        <v>39.869999999999997</v>
      </c>
      <c r="K31" s="79">
        <v>1</v>
      </c>
      <c r="L31" s="17">
        <v>43.72</v>
      </c>
      <c r="M31" s="55">
        <v>10</v>
      </c>
      <c r="N31" s="20">
        <f t="shared" si="6"/>
        <v>53.72</v>
      </c>
      <c r="O31" s="79">
        <v>5</v>
      </c>
      <c r="P31" s="59"/>
      <c r="Q31" s="16" t="s">
        <v>198</v>
      </c>
      <c r="R31" s="108"/>
    </row>
    <row r="32" spans="1:18" s="103" customFormat="1" ht="18.75" x14ac:dyDescent="0.3">
      <c r="A32" s="105">
        <v>13</v>
      </c>
      <c r="B32" s="91" t="s">
        <v>176</v>
      </c>
      <c r="C32" s="55" t="s">
        <v>177</v>
      </c>
      <c r="D32" s="14">
        <v>36.5</v>
      </c>
      <c r="E32" s="55">
        <v>10</v>
      </c>
      <c r="F32" s="20">
        <f t="shared" si="4"/>
        <v>46.5</v>
      </c>
      <c r="G32" s="79">
        <v>10</v>
      </c>
      <c r="H32" s="16">
        <v>51.47</v>
      </c>
      <c r="I32" s="55"/>
      <c r="J32" s="20">
        <f t="shared" si="5"/>
        <v>51.47</v>
      </c>
      <c r="K32" s="79">
        <v>7</v>
      </c>
      <c r="L32" s="17">
        <v>36.79</v>
      </c>
      <c r="M32" s="55">
        <v>30</v>
      </c>
      <c r="N32" s="110" t="s">
        <v>195</v>
      </c>
      <c r="O32" s="79"/>
      <c r="P32" s="59"/>
      <c r="Q32" s="16" t="s">
        <v>199</v>
      </c>
      <c r="R32" s="108"/>
    </row>
    <row r="33" spans="1:18" s="103" customFormat="1" ht="18.75" x14ac:dyDescent="0.3">
      <c r="A33" s="105">
        <v>14</v>
      </c>
      <c r="B33" s="91" t="s">
        <v>178</v>
      </c>
      <c r="C33" s="55" t="s">
        <v>124</v>
      </c>
      <c r="D33" s="14">
        <v>31.44</v>
      </c>
      <c r="E33" s="55"/>
      <c r="F33" s="20">
        <f t="shared" si="4"/>
        <v>31.44</v>
      </c>
      <c r="G33" s="79">
        <v>3</v>
      </c>
      <c r="H33" s="16">
        <v>53.91</v>
      </c>
      <c r="I33" s="55"/>
      <c r="J33" s="20">
        <f t="shared" si="5"/>
        <v>53.91</v>
      </c>
      <c r="K33" s="79">
        <v>8</v>
      </c>
      <c r="L33" s="16">
        <v>33</v>
      </c>
      <c r="M33" s="55">
        <v>30</v>
      </c>
      <c r="N33" s="20">
        <f t="shared" si="6"/>
        <v>63</v>
      </c>
      <c r="O33" s="79">
        <v>8</v>
      </c>
      <c r="P33" s="59"/>
      <c r="Q33" s="16">
        <f t="shared" si="8"/>
        <v>148.35</v>
      </c>
      <c r="R33" s="108">
        <v>5</v>
      </c>
    </row>
    <row r="34" spans="1:18" x14ac:dyDescent="0.25">
      <c r="A34" s="105"/>
      <c r="B34" s="28"/>
      <c r="C34" s="28"/>
      <c r="D34" s="28"/>
      <c r="E34" s="28"/>
      <c r="F34" s="37"/>
      <c r="G34" s="96"/>
      <c r="H34" s="17"/>
      <c r="I34" s="14"/>
      <c r="J34" s="20"/>
      <c r="K34" s="86"/>
      <c r="L34" s="17"/>
      <c r="M34" s="14"/>
      <c r="N34" s="20"/>
      <c r="O34" s="86"/>
      <c r="P34" s="59"/>
      <c r="Q34" s="16"/>
      <c r="R34" s="88"/>
    </row>
    <row r="35" spans="1:18" ht="18.75" x14ac:dyDescent="0.3">
      <c r="A35" s="105"/>
      <c r="B35" s="202" t="s">
        <v>121</v>
      </c>
      <c r="C35" s="203"/>
      <c r="D35" s="203"/>
      <c r="E35" s="203"/>
      <c r="F35" s="203"/>
      <c r="G35" s="204"/>
      <c r="H35" s="17"/>
      <c r="I35" s="14"/>
      <c r="J35" s="20"/>
      <c r="K35" s="86"/>
      <c r="L35" s="17"/>
      <c r="M35" s="14"/>
      <c r="N35" s="20"/>
      <c r="O35" s="86"/>
      <c r="P35" s="59"/>
      <c r="Q35" s="16"/>
      <c r="R35" s="88"/>
    </row>
    <row r="36" spans="1:18" ht="15.75" x14ac:dyDescent="0.25">
      <c r="A36" s="105">
        <v>1</v>
      </c>
      <c r="B36" s="97" t="s">
        <v>122</v>
      </c>
      <c r="C36" s="55" t="s">
        <v>123</v>
      </c>
      <c r="D36" s="14">
        <v>36.22</v>
      </c>
      <c r="E36" s="14"/>
      <c r="F36" s="20">
        <f t="shared" si="4"/>
        <v>36.22</v>
      </c>
      <c r="G36" s="79">
        <v>5</v>
      </c>
      <c r="H36" s="16">
        <v>50.28</v>
      </c>
      <c r="I36" s="14"/>
      <c r="J36" s="20">
        <f t="shared" si="5"/>
        <v>50.28</v>
      </c>
      <c r="K36" s="79">
        <v>5</v>
      </c>
      <c r="L36" s="17">
        <v>40.380000000000003</v>
      </c>
      <c r="M36" s="14"/>
      <c r="N36" s="20">
        <f t="shared" si="6"/>
        <v>40.380000000000003</v>
      </c>
      <c r="O36" s="79">
        <v>5</v>
      </c>
      <c r="P36" s="59"/>
      <c r="Q36" s="16">
        <f t="shared" si="7"/>
        <v>126.88</v>
      </c>
      <c r="R36" s="84">
        <v>5</v>
      </c>
    </row>
    <row r="37" spans="1:18" ht="18.75" x14ac:dyDescent="0.3">
      <c r="A37" s="105">
        <v>2</v>
      </c>
      <c r="B37" s="97" t="s">
        <v>145</v>
      </c>
      <c r="C37" s="55" t="s">
        <v>124</v>
      </c>
      <c r="D37" s="20">
        <v>32.07</v>
      </c>
      <c r="E37" s="14"/>
      <c r="F37" s="20">
        <f t="shared" si="4"/>
        <v>32.07</v>
      </c>
      <c r="G37" s="79">
        <v>2</v>
      </c>
      <c r="H37" s="16">
        <v>42.09</v>
      </c>
      <c r="I37" s="14"/>
      <c r="J37" s="20">
        <f>SUM(H37+I37)</f>
        <v>42.09</v>
      </c>
      <c r="K37" s="79">
        <v>2</v>
      </c>
      <c r="L37" s="17">
        <v>28.09</v>
      </c>
      <c r="M37" s="14"/>
      <c r="N37" s="20">
        <f t="shared" si="6"/>
        <v>28.09</v>
      </c>
      <c r="O37" s="79">
        <v>2</v>
      </c>
      <c r="P37" s="59"/>
      <c r="Q37" s="30">
        <f>SUM(F37+J37+N37)</f>
        <v>102.25</v>
      </c>
      <c r="R37" s="82">
        <v>2</v>
      </c>
    </row>
    <row r="38" spans="1:18" ht="18.75" x14ac:dyDescent="0.3">
      <c r="A38" s="105">
        <v>3</v>
      </c>
      <c r="B38" s="97" t="s">
        <v>146</v>
      </c>
      <c r="C38" s="55" t="s">
        <v>147</v>
      </c>
      <c r="D38" s="20">
        <v>28.1</v>
      </c>
      <c r="E38" s="14"/>
      <c r="F38" s="20">
        <f t="shared" si="4"/>
        <v>28.1</v>
      </c>
      <c r="G38" s="79">
        <v>1</v>
      </c>
      <c r="H38" s="16">
        <v>39.03</v>
      </c>
      <c r="I38" s="14">
        <v>5</v>
      </c>
      <c r="J38" s="20">
        <f t="shared" ref="J38:J42" si="9">SUM(H38+I38)</f>
        <v>44.03</v>
      </c>
      <c r="K38" s="79">
        <v>3</v>
      </c>
      <c r="L38" s="17">
        <v>25.54</v>
      </c>
      <c r="M38" s="14"/>
      <c r="N38" s="20">
        <f t="shared" si="6"/>
        <v>25.54</v>
      </c>
      <c r="O38" s="79">
        <v>1</v>
      </c>
      <c r="P38" s="59"/>
      <c r="Q38" s="16">
        <f t="shared" ref="Q38:Q42" si="10">SUM(F38+J38+N38)</f>
        <v>97.669999999999987</v>
      </c>
      <c r="R38" s="83">
        <v>1</v>
      </c>
    </row>
    <row r="39" spans="1:18" ht="18.75" x14ac:dyDescent="0.3">
      <c r="A39" s="105">
        <v>4</v>
      </c>
      <c r="B39" s="97" t="s">
        <v>148</v>
      </c>
      <c r="C39" s="55" t="s">
        <v>149</v>
      </c>
      <c r="D39" s="20">
        <v>40.340000000000003</v>
      </c>
      <c r="E39" s="14"/>
      <c r="F39" s="20">
        <f t="shared" si="4"/>
        <v>40.340000000000003</v>
      </c>
      <c r="G39" s="79">
        <v>7</v>
      </c>
      <c r="H39" s="16">
        <v>40.5</v>
      </c>
      <c r="I39" s="14"/>
      <c r="J39" s="20">
        <f t="shared" si="9"/>
        <v>40.5</v>
      </c>
      <c r="K39" s="79">
        <v>1</v>
      </c>
      <c r="L39" s="17">
        <v>34.590000000000003</v>
      </c>
      <c r="M39" s="14"/>
      <c r="N39" s="20">
        <f t="shared" si="6"/>
        <v>34.590000000000003</v>
      </c>
      <c r="O39" s="79">
        <v>4</v>
      </c>
      <c r="P39" s="59"/>
      <c r="Q39" s="16">
        <f t="shared" si="10"/>
        <v>115.43</v>
      </c>
      <c r="R39" s="108">
        <v>4</v>
      </c>
    </row>
    <row r="40" spans="1:18" s="103" customFormat="1" ht="18.75" x14ac:dyDescent="0.3">
      <c r="A40" s="105">
        <v>5</v>
      </c>
      <c r="B40" s="97" t="s">
        <v>179</v>
      </c>
      <c r="C40" s="55" t="s">
        <v>163</v>
      </c>
      <c r="D40" s="20">
        <v>34</v>
      </c>
      <c r="E40" s="14"/>
      <c r="F40" s="20">
        <f t="shared" si="4"/>
        <v>34</v>
      </c>
      <c r="G40" s="79">
        <v>4</v>
      </c>
      <c r="H40" s="16">
        <v>47.37</v>
      </c>
      <c r="I40" s="14"/>
      <c r="J40" s="20">
        <f t="shared" si="9"/>
        <v>47.37</v>
      </c>
      <c r="K40" s="79">
        <v>4</v>
      </c>
      <c r="L40" s="17">
        <v>31.34</v>
      </c>
      <c r="M40" s="14"/>
      <c r="N40" s="20">
        <f t="shared" si="6"/>
        <v>31.34</v>
      </c>
      <c r="O40" s="79">
        <v>3</v>
      </c>
      <c r="P40" s="59"/>
      <c r="Q40" s="16">
        <f t="shared" si="10"/>
        <v>112.71000000000001</v>
      </c>
      <c r="R40" s="109">
        <v>3</v>
      </c>
    </row>
    <row r="41" spans="1:18" s="103" customFormat="1" ht="18.75" x14ac:dyDescent="0.3">
      <c r="A41" s="105">
        <v>6</v>
      </c>
      <c r="B41" s="97" t="s">
        <v>180</v>
      </c>
      <c r="C41" s="55" t="s">
        <v>181</v>
      </c>
      <c r="D41" s="20">
        <v>38.81</v>
      </c>
      <c r="E41" s="14"/>
      <c r="F41" s="20">
        <f t="shared" si="4"/>
        <v>38.81</v>
      </c>
      <c r="G41" s="79">
        <v>6</v>
      </c>
      <c r="H41" s="16">
        <v>60.9</v>
      </c>
      <c r="I41" s="14">
        <v>5</v>
      </c>
      <c r="J41" s="20">
        <f t="shared" si="9"/>
        <v>65.900000000000006</v>
      </c>
      <c r="K41" s="79">
        <v>7</v>
      </c>
      <c r="L41" s="17">
        <v>41.06</v>
      </c>
      <c r="M41" s="14">
        <v>40</v>
      </c>
      <c r="N41" s="20">
        <f t="shared" si="6"/>
        <v>81.06</v>
      </c>
      <c r="O41" s="79">
        <v>7</v>
      </c>
      <c r="P41" s="59"/>
      <c r="Q41" s="16">
        <f t="shared" si="10"/>
        <v>185.77</v>
      </c>
      <c r="R41" s="108">
        <v>7</v>
      </c>
    </row>
    <row r="42" spans="1:18" s="103" customFormat="1" ht="18.75" x14ac:dyDescent="0.3">
      <c r="A42" s="105">
        <v>7</v>
      </c>
      <c r="B42" s="97" t="s">
        <v>139</v>
      </c>
      <c r="C42" s="55" t="s">
        <v>140</v>
      </c>
      <c r="D42" s="20">
        <v>33.369999999999997</v>
      </c>
      <c r="E42" s="14"/>
      <c r="F42" s="20">
        <f t="shared" si="4"/>
        <v>33.369999999999997</v>
      </c>
      <c r="G42" s="79">
        <v>3</v>
      </c>
      <c r="H42" s="16">
        <v>53</v>
      </c>
      <c r="I42" s="14">
        <v>10</v>
      </c>
      <c r="J42" s="20">
        <f t="shared" si="9"/>
        <v>63</v>
      </c>
      <c r="K42" s="79">
        <v>6</v>
      </c>
      <c r="L42" s="17">
        <v>39.75</v>
      </c>
      <c r="M42" s="14">
        <v>15</v>
      </c>
      <c r="N42" s="20">
        <f t="shared" si="6"/>
        <v>54.75</v>
      </c>
      <c r="O42" s="79">
        <v>6</v>
      </c>
      <c r="P42" s="59"/>
      <c r="Q42" s="16">
        <f t="shared" si="10"/>
        <v>151.12</v>
      </c>
      <c r="R42" s="108">
        <v>6</v>
      </c>
    </row>
    <row r="43" spans="1:18" x14ac:dyDescent="0.25">
      <c r="A43" s="105"/>
      <c r="B43" s="28"/>
      <c r="C43" s="14"/>
      <c r="D43" s="14"/>
      <c r="E43" s="14"/>
      <c r="F43" s="20"/>
      <c r="G43" s="86"/>
      <c r="H43" s="17"/>
      <c r="I43" s="14"/>
      <c r="J43" s="20"/>
      <c r="K43" s="86"/>
      <c r="L43" s="17"/>
      <c r="M43" s="14"/>
      <c r="N43" s="20"/>
      <c r="O43" s="86"/>
      <c r="P43" s="59"/>
      <c r="Q43" s="16"/>
      <c r="R43" s="88"/>
    </row>
    <row r="44" spans="1:18" ht="18.75" x14ac:dyDescent="0.3">
      <c r="A44" s="105"/>
      <c r="B44" s="202" t="s">
        <v>125</v>
      </c>
      <c r="C44" s="203"/>
      <c r="D44" s="203"/>
      <c r="E44" s="203"/>
      <c r="F44" s="203"/>
      <c r="G44" s="204"/>
      <c r="H44" s="17"/>
      <c r="I44" s="14"/>
      <c r="J44" s="20"/>
      <c r="K44" s="86"/>
      <c r="L44" s="17"/>
      <c r="M44" s="14"/>
      <c r="N44" s="20"/>
      <c r="O44" s="86"/>
      <c r="P44" s="59"/>
      <c r="Q44" s="16"/>
      <c r="R44" s="88"/>
    </row>
    <row r="45" spans="1:18" ht="18.75" x14ac:dyDescent="0.3">
      <c r="A45" s="105">
        <v>1</v>
      </c>
      <c r="B45" s="98" t="s">
        <v>126</v>
      </c>
      <c r="C45" s="55" t="s">
        <v>127</v>
      </c>
      <c r="D45" s="20">
        <v>33.75</v>
      </c>
      <c r="E45" s="14"/>
      <c r="F45" s="20">
        <f t="shared" si="4"/>
        <v>33.75</v>
      </c>
      <c r="G45" s="79">
        <v>4</v>
      </c>
      <c r="H45" s="16">
        <v>90.94</v>
      </c>
      <c r="I45" s="55"/>
      <c r="J45" s="20">
        <f t="shared" si="5"/>
        <v>90.94</v>
      </c>
      <c r="K45" s="79">
        <v>7</v>
      </c>
      <c r="L45" s="17">
        <v>28.28</v>
      </c>
      <c r="M45" s="55">
        <v>10</v>
      </c>
      <c r="N45" s="20">
        <f t="shared" si="6"/>
        <v>38.28</v>
      </c>
      <c r="O45" s="79">
        <v>1</v>
      </c>
      <c r="P45" s="59"/>
      <c r="Q45" s="16">
        <f t="shared" si="7"/>
        <v>162.97</v>
      </c>
      <c r="R45" s="108">
        <v>6</v>
      </c>
    </row>
    <row r="46" spans="1:18" ht="18.75" x14ac:dyDescent="0.3">
      <c r="A46" s="105">
        <v>2</v>
      </c>
      <c r="B46" s="98" t="s">
        <v>128</v>
      </c>
      <c r="C46" s="55" t="s">
        <v>105</v>
      </c>
      <c r="D46" s="20">
        <v>30.37</v>
      </c>
      <c r="E46" s="14"/>
      <c r="F46" s="20">
        <f t="shared" si="4"/>
        <v>30.37</v>
      </c>
      <c r="G46" s="79">
        <v>2</v>
      </c>
      <c r="H46" s="16">
        <v>40.5</v>
      </c>
      <c r="I46" s="55"/>
      <c r="J46" s="20">
        <f t="shared" si="5"/>
        <v>40.5</v>
      </c>
      <c r="K46" s="79">
        <v>1</v>
      </c>
      <c r="L46" s="17">
        <v>30.38</v>
      </c>
      <c r="M46" s="55">
        <v>10</v>
      </c>
      <c r="N46" s="20">
        <f t="shared" si="6"/>
        <v>40.379999999999995</v>
      </c>
      <c r="O46" s="79">
        <v>4</v>
      </c>
      <c r="P46" s="59"/>
      <c r="Q46" s="16">
        <f t="shared" si="7"/>
        <v>111.25</v>
      </c>
      <c r="R46" s="83">
        <v>1</v>
      </c>
    </row>
    <row r="47" spans="1:18" ht="15.75" x14ac:dyDescent="0.25">
      <c r="A47" s="105">
        <v>3</v>
      </c>
      <c r="B47" s="98" t="s">
        <v>183</v>
      </c>
      <c r="C47" s="55" t="s">
        <v>185</v>
      </c>
      <c r="D47" s="20">
        <v>26.04</v>
      </c>
      <c r="E47" s="14"/>
      <c r="F47" s="20">
        <f t="shared" si="4"/>
        <v>26.04</v>
      </c>
      <c r="G47" s="79">
        <v>1</v>
      </c>
      <c r="H47" s="16">
        <v>50.93</v>
      </c>
      <c r="I47" s="55"/>
      <c r="J47" s="20">
        <f t="shared" si="5"/>
        <v>50.93</v>
      </c>
      <c r="K47" s="79">
        <v>3</v>
      </c>
      <c r="L47" s="17">
        <v>33.380000000000003</v>
      </c>
      <c r="M47" s="55">
        <v>5</v>
      </c>
      <c r="N47" s="20">
        <f t="shared" si="6"/>
        <v>38.380000000000003</v>
      </c>
      <c r="O47" s="79">
        <v>2</v>
      </c>
      <c r="P47" s="59"/>
      <c r="Q47" s="16">
        <f>SUM(F47+J47+N47)</f>
        <v>115.35</v>
      </c>
      <c r="R47" s="111">
        <v>2</v>
      </c>
    </row>
    <row r="48" spans="1:18" ht="18.75" x14ac:dyDescent="0.3">
      <c r="A48" s="105">
        <v>4</v>
      </c>
      <c r="B48" s="98" t="s">
        <v>184</v>
      </c>
      <c r="C48" s="55" t="s">
        <v>182</v>
      </c>
      <c r="D48" s="20">
        <v>32.06</v>
      </c>
      <c r="E48" s="14"/>
      <c r="F48" s="20">
        <f t="shared" si="4"/>
        <v>32.06</v>
      </c>
      <c r="G48" s="79">
        <v>3</v>
      </c>
      <c r="H48" s="16">
        <v>59.84</v>
      </c>
      <c r="I48" s="55"/>
      <c r="J48" s="20">
        <f t="shared" si="5"/>
        <v>59.84</v>
      </c>
      <c r="K48" s="79">
        <v>4</v>
      </c>
      <c r="L48" s="17">
        <v>50.82</v>
      </c>
      <c r="M48" s="55">
        <v>5</v>
      </c>
      <c r="N48" s="20">
        <f t="shared" si="6"/>
        <v>55.82</v>
      </c>
      <c r="O48" s="79">
        <v>5</v>
      </c>
      <c r="P48" s="59"/>
      <c r="Q48" s="16">
        <f t="shared" ref="Q48:Q51" si="11">SUM(F48+J48+N48)</f>
        <v>147.72</v>
      </c>
      <c r="R48" s="81">
        <v>3</v>
      </c>
    </row>
    <row r="49" spans="1:18" ht="15.75" x14ac:dyDescent="0.25">
      <c r="A49" s="105">
        <v>5</v>
      </c>
      <c r="B49" s="98" t="s">
        <v>186</v>
      </c>
      <c r="C49" s="55" t="s">
        <v>187</v>
      </c>
      <c r="D49" s="20">
        <v>34.97</v>
      </c>
      <c r="E49" s="14"/>
      <c r="F49" s="20">
        <f t="shared" si="4"/>
        <v>34.97</v>
      </c>
      <c r="G49" s="79">
        <v>5</v>
      </c>
      <c r="H49" s="16">
        <v>75.41</v>
      </c>
      <c r="I49" s="55"/>
      <c r="J49" s="20">
        <f t="shared" si="5"/>
        <v>75.41</v>
      </c>
      <c r="K49" s="79">
        <v>6</v>
      </c>
      <c r="L49" s="17">
        <v>79.84</v>
      </c>
      <c r="M49" s="55"/>
      <c r="N49" s="20">
        <f t="shared" si="6"/>
        <v>79.84</v>
      </c>
      <c r="O49" s="79">
        <v>7</v>
      </c>
      <c r="P49" s="59"/>
      <c r="Q49" s="16">
        <f t="shared" si="11"/>
        <v>190.22</v>
      </c>
      <c r="R49" s="84">
        <v>7</v>
      </c>
    </row>
    <row r="50" spans="1:18" s="103" customFormat="1" ht="15.75" x14ac:dyDescent="0.25">
      <c r="A50" s="105">
        <v>6</v>
      </c>
      <c r="B50" s="98" t="s">
        <v>188</v>
      </c>
      <c r="C50" s="55" t="s">
        <v>189</v>
      </c>
      <c r="D50" s="20">
        <v>33.78</v>
      </c>
      <c r="E50" s="14">
        <v>5</v>
      </c>
      <c r="F50" s="20">
        <f t="shared" si="4"/>
        <v>38.78</v>
      </c>
      <c r="G50" s="79">
        <v>6</v>
      </c>
      <c r="H50" s="16">
        <v>46</v>
      </c>
      <c r="I50" s="55"/>
      <c r="J50" s="20">
        <f t="shared" si="5"/>
        <v>46</v>
      </c>
      <c r="K50" s="79">
        <v>2</v>
      </c>
      <c r="L50" s="16">
        <v>30</v>
      </c>
      <c r="M50" s="55">
        <v>45</v>
      </c>
      <c r="N50" s="20">
        <f t="shared" si="6"/>
        <v>75</v>
      </c>
      <c r="O50" s="79">
        <v>6</v>
      </c>
      <c r="P50" s="59"/>
      <c r="Q50" s="16">
        <f t="shared" si="11"/>
        <v>159.78</v>
      </c>
      <c r="R50" s="84">
        <v>5</v>
      </c>
    </row>
    <row r="51" spans="1:18" s="103" customFormat="1" ht="15.75" x14ac:dyDescent="0.25">
      <c r="A51" s="105">
        <v>7</v>
      </c>
      <c r="B51" s="98" t="s">
        <v>190</v>
      </c>
      <c r="C51" s="55" t="s">
        <v>191</v>
      </c>
      <c r="D51" s="20">
        <v>50</v>
      </c>
      <c r="E51" s="14"/>
      <c r="F51" s="20">
        <f t="shared" si="4"/>
        <v>50</v>
      </c>
      <c r="G51" s="79">
        <v>7</v>
      </c>
      <c r="H51" s="16">
        <v>58</v>
      </c>
      <c r="I51" s="55">
        <v>5</v>
      </c>
      <c r="J51" s="20">
        <f t="shared" si="5"/>
        <v>63</v>
      </c>
      <c r="K51" s="79">
        <v>5</v>
      </c>
      <c r="L51" s="17">
        <v>33.97</v>
      </c>
      <c r="M51" s="55">
        <v>5</v>
      </c>
      <c r="N51" s="20">
        <f t="shared" si="6"/>
        <v>38.97</v>
      </c>
      <c r="O51" s="79">
        <v>3</v>
      </c>
      <c r="P51" s="59"/>
      <c r="Q51" s="16">
        <f t="shared" si="11"/>
        <v>151.97</v>
      </c>
      <c r="R51" s="84">
        <v>4</v>
      </c>
    </row>
    <row r="52" spans="1:18" x14ac:dyDescent="0.25">
      <c r="A52" s="105"/>
      <c r="B52" s="14"/>
      <c r="C52" s="14"/>
      <c r="D52" s="14"/>
      <c r="E52" s="14"/>
      <c r="F52" s="20"/>
      <c r="G52" s="86"/>
      <c r="H52" s="17"/>
      <c r="I52" s="14"/>
      <c r="J52" s="20"/>
      <c r="K52" s="86"/>
      <c r="L52" s="17"/>
      <c r="M52" s="14"/>
      <c r="N52" s="20"/>
      <c r="O52" s="86"/>
      <c r="P52" s="59"/>
      <c r="Q52" s="16"/>
      <c r="R52" s="88"/>
    </row>
    <row r="53" spans="1:18" x14ac:dyDescent="0.25">
      <c r="A53" s="105"/>
      <c r="B53" s="14"/>
      <c r="C53" s="14"/>
      <c r="D53" s="14"/>
      <c r="E53" s="14"/>
      <c r="F53" s="20"/>
      <c r="G53" s="86"/>
      <c r="H53" s="17"/>
      <c r="I53" s="14"/>
      <c r="J53" s="20"/>
      <c r="K53" s="86"/>
      <c r="L53" s="17"/>
      <c r="M53" s="14"/>
      <c r="N53" s="20"/>
      <c r="O53" s="86"/>
      <c r="P53" s="59"/>
      <c r="Q53" s="16"/>
      <c r="R53" s="99"/>
    </row>
  </sheetData>
  <mergeCells count="17">
    <mergeCell ref="B44:G44"/>
    <mergeCell ref="L5:N5"/>
    <mergeCell ref="O5:O6"/>
    <mergeCell ref="B7:G7"/>
    <mergeCell ref="B13:G13"/>
    <mergeCell ref="B19:G19"/>
    <mergeCell ref="B35:G35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>
      <selection activeCell="T6" sqref="T6"/>
    </sheetView>
  </sheetViews>
  <sheetFormatPr defaultRowHeight="15" x14ac:dyDescent="0.25"/>
  <cols>
    <col min="1" max="1" width="4.7109375" customWidth="1"/>
    <col min="2" max="2" width="20" customWidth="1"/>
    <col min="4" max="4" width="6.28515625" customWidth="1"/>
    <col min="5" max="5" width="6.42578125" customWidth="1"/>
    <col min="6" max="6" width="7.28515625" customWidth="1"/>
    <col min="7" max="7" width="5" customWidth="1"/>
    <col min="8" max="8" width="7" customWidth="1"/>
    <col min="9" max="9" width="4.42578125" customWidth="1"/>
    <col min="10" max="10" width="7" customWidth="1"/>
    <col min="11" max="11" width="4.7109375" customWidth="1"/>
    <col min="12" max="12" width="7" customWidth="1"/>
    <col min="13" max="13" width="5.140625" customWidth="1"/>
    <col min="14" max="14" width="7.140625" customWidth="1"/>
    <col min="15" max="15" width="4.28515625" customWidth="1"/>
    <col min="16" max="16" width="3.85546875" customWidth="1"/>
    <col min="17" max="17" width="9.140625" customWidth="1"/>
    <col min="18" max="18" width="6.28515625" customWidth="1"/>
  </cols>
  <sheetData>
    <row r="1" spans="1:19" ht="18.75" x14ac:dyDescent="0.3">
      <c r="A1" s="112"/>
      <c r="B1" s="188" t="s">
        <v>91</v>
      </c>
      <c r="C1" s="188"/>
      <c r="D1" s="188"/>
      <c r="E1" s="188"/>
      <c r="F1" s="188"/>
      <c r="G1" s="188"/>
      <c r="H1" s="188"/>
      <c r="I1" s="188"/>
      <c r="J1" s="188"/>
      <c r="K1" s="188"/>
      <c r="L1" s="112"/>
      <c r="M1" s="112"/>
      <c r="N1" s="112"/>
      <c r="O1" s="112"/>
      <c r="P1" s="112"/>
      <c r="Q1" s="112"/>
      <c r="R1" s="112"/>
    </row>
    <row r="2" spans="1:19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9" ht="18.75" x14ac:dyDescent="0.3">
      <c r="A3" s="218" t="s">
        <v>217</v>
      </c>
      <c r="B3" s="218"/>
      <c r="C3" s="218"/>
      <c r="D3" s="218"/>
      <c r="E3" s="218"/>
      <c r="F3" s="218"/>
      <c r="G3" s="218"/>
      <c r="H3" s="112"/>
      <c r="I3" s="112"/>
      <c r="J3" s="112"/>
      <c r="K3" s="112"/>
      <c r="L3" s="219" t="s">
        <v>218</v>
      </c>
      <c r="M3" s="218"/>
      <c r="N3" s="218"/>
      <c r="O3" s="218"/>
      <c r="P3" s="218"/>
      <c r="Q3" s="218"/>
      <c r="R3" s="218"/>
    </row>
    <row r="4" spans="1:19" ht="15.75" thickBo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9" ht="15.75" thickTop="1" x14ac:dyDescent="0.25">
      <c r="A5" s="220" t="s">
        <v>92</v>
      </c>
      <c r="B5" s="222" t="s">
        <v>93</v>
      </c>
      <c r="C5" s="224" t="s">
        <v>94</v>
      </c>
      <c r="D5" s="206" t="s">
        <v>95</v>
      </c>
      <c r="E5" s="206"/>
      <c r="F5" s="206"/>
      <c r="G5" s="207" t="s">
        <v>11</v>
      </c>
      <c r="H5" s="205" t="s">
        <v>96</v>
      </c>
      <c r="I5" s="206"/>
      <c r="J5" s="206"/>
      <c r="K5" s="207" t="s">
        <v>11</v>
      </c>
      <c r="L5" s="205" t="s">
        <v>97</v>
      </c>
      <c r="M5" s="206"/>
      <c r="N5" s="206"/>
      <c r="O5" s="207" t="s">
        <v>11</v>
      </c>
      <c r="P5" s="70"/>
      <c r="Q5" s="7"/>
      <c r="R5" s="52"/>
    </row>
    <row r="6" spans="1:19" ht="69" x14ac:dyDescent="0.25">
      <c r="A6" s="221"/>
      <c r="B6" s="223"/>
      <c r="C6" s="225"/>
      <c r="D6" s="71" t="s">
        <v>98</v>
      </c>
      <c r="E6" s="71" t="s">
        <v>99</v>
      </c>
      <c r="F6" s="71" t="s">
        <v>100</v>
      </c>
      <c r="G6" s="208"/>
      <c r="H6" s="72" t="s">
        <v>98</v>
      </c>
      <c r="I6" s="71" t="s">
        <v>99</v>
      </c>
      <c r="J6" s="71" t="s">
        <v>100</v>
      </c>
      <c r="K6" s="208"/>
      <c r="L6" s="72" t="s">
        <v>98</v>
      </c>
      <c r="M6" s="71" t="s">
        <v>99</v>
      </c>
      <c r="N6" s="71" t="s">
        <v>100</v>
      </c>
      <c r="O6" s="208"/>
      <c r="P6" s="73" t="s">
        <v>101</v>
      </c>
      <c r="Q6" s="72" t="s">
        <v>102</v>
      </c>
      <c r="R6" s="71" t="s">
        <v>103</v>
      </c>
      <c r="S6" s="117"/>
    </row>
    <row r="7" spans="1:19" ht="18.75" x14ac:dyDescent="0.25">
      <c r="A7" s="113"/>
      <c r="B7" s="209" t="s">
        <v>104</v>
      </c>
      <c r="C7" s="210"/>
      <c r="D7" s="210"/>
      <c r="E7" s="210"/>
      <c r="F7" s="210"/>
      <c r="G7" s="211"/>
      <c r="H7" s="72"/>
      <c r="I7" s="71"/>
      <c r="J7" s="71"/>
      <c r="K7" s="115"/>
      <c r="L7" s="72"/>
      <c r="M7" s="71"/>
      <c r="N7" s="71"/>
      <c r="O7" s="115"/>
      <c r="P7" s="76"/>
      <c r="Q7" s="72"/>
      <c r="R7" s="71"/>
      <c r="S7" s="117"/>
    </row>
    <row r="8" spans="1:19" ht="15.75" x14ac:dyDescent="0.25">
      <c r="A8" s="114">
        <v>1</v>
      </c>
      <c r="B8" s="78" t="s">
        <v>132</v>
      </c>
      <c r="C8" s="55" t="s">
        <v>105</v>
      </c>
      <c r="D8" s="14">
        <v>26.13</v>
      </c>
      <c r="E8" s="55"/>
      <c r="F8" s="20">
        <f t="shared" ref="F8" si="0">SUM(D8:E8)</f>
        <v>26.13</v>
      </c>
      <c r="G8" s="79">
        <v>4</v>
      </c>
      <c r="H8" s="17">
        <v>43.31</v>
      </c>
      <c r="I8" s="55"/>
      <c r="J8" s="20">
        <f t="shared" ref="J8:J14" si="1">SUM(H8:I8)</f>
        <v>43.31</v>
      </c>
      <c r="K8" s="79">
        <v>4</v>
      </c>
      <c r="L8" s="16">
        <v>31.6</v>
      </c>
      <c r="M8" s="55"/>
      <c r="N8" s="20">
        <f t="shared" ref="N8:N14" si="2">SUM(L8:M8)</f>
        <v>31.6</v>
      </c>
      <c r="O8" s="79">
        <v>2</v>
      </c>
      <c r="P8" s="80"/>
      <c r="Q8" s="16">
        <f t="shared" ref="Q8" si="3">SUM(F8+J8+N8)</f>
        <v>101.03999999999999</v>
      </c>
      <c r="R8" s="84">
        <v>4</v>
      </c>
      <c r="S8" s="117"/>
    </row>
    <row r="9" spans="1:19" ht="18.75" x14ac:dyDescent="0.3">
      <c r="A9" s="114">
        <v>2</v>
      </c>
      <c r="B9" s="78" t="s">
        <v>106</v>
      </c>
      <c r="C9" s="55" t="s">
        <v>107</v>
      </c>
      <c r="D9" s="20">
        <v>23.56</v>
      </c>
      <c r="E9" s="55"/>
      <c r="F9" s="20">
        <f>SUM(D9:E9)</f>
        <v>23.56</v>
      </c>
      <c r="G9" s="79">
        <v>2</v>
      </c>
      <c r="H9" s="16">
        <v>36.03</v>
      </c>
      <c r="I9" s="55">
        <v>5</v>
      </c>
      <c r="J9" s="20">
        <f t="shared" si="1"/>
        <v>41.03</v>
      </c>
      <c r="K9" s="79">
        <v>3</v>
      </c>
      <c r="L9" s="17">
        <v>26.28</v>
      </c>
      <c r="M9" s="55">
        <v>10</v>
      </c>
      <c r="N9" s="20">
        <f>SUM(L9:M9)</f>
        <v>36.28</v>
      </c>
      <c r="O9" s="79">
        <v>4</v>
      </c>
      <c r="P9" s="80"/>
      <c r="Q9" s="16">
        <f>SUM(F9+J9+N9)</f>
        <v>100.87</v>
      </c>
      <c r="R9" s="81">
        <v>3</v>
      </c>
      <c r="S9" s="117"/>
    </row>
    <row r="10" spans="1:19" ht="18.75" x14ac:dyDescent="0.3">
      <c r="A10" s="114">
        <v>3</v>
      </c>
      <c r="B10" s="78" t="s">
        <v>108</v>
      </c>
      <c r="C10" s="55" t="s">
        <v>109</v>
      </c>
      <c r="D10" s="14">
        <v>22.19</v>
      </c>
      <c r="E10" s="55"/>
      <c r="F10" s="20">
        <f>SUM(D10:E10)</f>
        <v>22.19</v>
      </c>
      <c r="G10" s="79">
        <v>1</v>
      </c>
      <c r="H10" s="16">
        <v>35.93</v>
      </c>
      <c r="I10" s="55"/>
      <c r="J10" s="20">
        <f t="shared" si="1"/>
        <v>35.93</v>
      </c>
      <c r="K10" s="79">
        <v>1</v>
      </c>
      <c r="L10" s="17">
        <v>25.97</v>
      </c>
      <c r="M10" s="55">
        <v>5</v>
      </c>
      <c r="N10" s="20">
        <f t="shared" si="2"/>
        <v>30.97</v>
      </c>
      <c r="O10" s="79">
        <v>1</v>
      </c>
      <c r="P10" s="80"/>
      <c r="Q10" s="16">
        <f>SUM(F10+J10+N10)</f>
        <v>89.09</v>
      </c>
      <c r="R10" s="83">
        <v>1</v>
      </c>
      <c r="S10" s="117"/>
    </row>
    <row r="11" spans="1:19" ht="18.75" x14ac:dyDescent="0.3">
      <c r="A11" s="114">
        <v>4</v>
      </c>
      <c r="B11" s="78" t="s">
        <v>156</v>
      </c>
      <c r="C11" s="55" t="s">
        <v>157</v>
      </c>
      <c r="D11" s="14">
        <v>24.81</v>
      </c>
      <c r="E11" s="55"/>
      <c r="F11" s="20">
        <f>SUM(D11:E11)</f>
        <v>24.81</v>
      </c>
      <c r="G11" s="79">
        <v>3</v>
      </c>
      <c r="H11" s="16">
        <v>37.75</v>
      </c>
      <c r="I11" s="55"/>
      <c r="J11" s="20">
        <f t="shared" si="1"/>
        <v>37.75</v>
      </c>
      <c r="K11" s="79">
        <v>2</v>
      </c>
      <c r="L11" s="17">
        <v>29.62</v>
      </c>
      <c r="M11" s="55">
        <v>5</v>
      </c>
      <c r="N11" s="20">
        <f t="shared" si="2"/>
        <v>34.620000000000005</v>
      </c>
      <c r="O11" s="79">
        <v>3</v>
      </c>
      <c r="P11" s="80"/>
      <c r="Q11" s="16">
        <f>SUM(F11+J11+N11)</f>
        <v>97.18</v>
      </c>
      <c r="R11" s="82">
        <v>2</v>
      </c>
      <c r="S11" s="117"/>
    </row>
    <row r="12" spans="1:19" s="112" customFormat="1" ht="15.75" x14ac:dyDescent="0.25">
      <c r="A12" s="114">
        <v>5</v>
      </c>
      <c r="B12" s="78" t="s">
        <v>202</v>
      </c>
      <c r="C12" s="55" t="s">
        <v>203</v>
      </c>
      <c r="D12" s="14">
        <v>30.72</v>
      </c>
      <c r="E12" s="55"/>
      <c r="F12" s="20">
        <f t="shared" ref="F12:F14" si="4">SUM(D12:E12)</f>
        <v>30.72</v>
      </c>
      <c r="G12" s="79">
        <v>5</v>
      </c>
      <c r="H12" s="16">
        <v>45.09</v>
      </c>
      <c r="I12" s="55">
        <v>5</v>
      </c>
      <c r="J12" s="20">
        <f t="shared" si="1"/>
        <v>50.09</v>
      </c>
      <c r="K12" s="79">
        <v>5</v>
      </c>
      <c r="L12" s="17">
        <v>36.44</v>
      </c>
      <c r="M12" s="55">
        <v>40</v>
      </c>
      <c r="N12" s="20">
        <f t="shared" si="2"/>
        <v>76.44</v>
      </c>
      <c r="O12" s="79">
        <v>7</v>
      </c>
      <c r="P12" s="80"/>
      <c r="Q12" s="16">
        <f t="shared" ref="Q12:Q14" si="5">SUM(F12+J12+N12)</f>
        <v>157.25</v>
      </c>
      <c r="R12" s="84">
        <v>5</v>
      </c>
      <c r="S12" s="117"/>
    </row>
    <row r="13" spans="1:19" s="112" customFormat="1" ht="15.75" x14ac:dyDescent="0.25">
      <c r="A13" s="114">
        <v>6</v>
      </c>
      <c r="B13" s="78" t="s">
        <v>204</v>
      </c>
      <c r="C13" s="55" t="s">
        <v>205</v>
      </c>
      <c r="D13" s="14">
        <v>34.85</v>
      </c>
      <c r="E13" s="55"/>
      <c r="F13" s="20">
        <f t="shared" si="4"/>
        <v>34.85</v>
      </c>
      <c r="G13" s="79">
        <v>6</v>
      </c>
      <c r="H13" s="16">
        <v>105.25</v>
      </c>
      <c r="I13" s="55">
        <v>10</v>
      </c>
      <c r="J13" s="20">
        <f t="shared" si="1"/>
        <v>115.25</v>
      </c>
      <c r="K13" s="79">
        <v>7</v>
      </c>
      <c r="L13" s="17">
        <v>46.07</v>
      </c>
      <c r="M13" s="55">
        <v>5</v>
      </c>
      <c r="N13" s="20">
        <f t="shared" si="2"/>
        <v>51.07</v>
      </c>
      <c r="O13" s="79">
        <v>6</v>
      </c>
      <c r="P13" s="80"/>
      <c r="Q13" s="16">
        <f t="shared" si="5"/>
        <v>201.17</v>
      </c>
      <c r="R13" s="84">
        <v>7</v>
      </c>
      <c r="S13" s="117"/>
    </row>
    <row r="14" spans="1:19" s="112" customFormat="1" ht="15.75" x14ac:dyDescent="0.25">
      <c r="A14" s="114">
        <v>7</v>
      </c>
      <c r="B14" s="78" t="s">
        <v>202</v>
      </c>
      <c r="C14" s="55" t="s">
        <v>163</v>
      </c>
      <c r="D14" s="14">
        <v>31.94</v>
      </c>
      <c r="E14" s="55">
        <v>5</v>
      </c>
      <c r="F14" s="20">
        <f t="shared" si="4"/>
        <v>36.94</v>
      </c>
      <c r="G14" s="79">
        <v>7</v>
      </c>
      <c r="H14" s="16">
        <v>72.25</v>
      </c>
      <c r="I14" s="55">
        <v>5</v>
      </c>
      <c r="J14" s="20">
        <f t="shared" si="1"/>
        <v>77.25</v>
      </c>
      <c r="K14" s="79">
        <v>6</v>
      </c>
      <c r="L14" s="17">
        <v>35.25</v>
      </c>
      <c r="M14" s="55">
        <v>10</v>
      </c>
      <c r="N14" s="20">
        <f t="shared" si="2"/>
        <v>45.25</v>
      </c>
      <c r="O14" s="79">
        <v>5</v>
      </c>
      <c r="P14" s="80"/>
      <c r="Q14" s="16">
        <f t="shared" si="5"/>
        <v>159.44</v>
      </c>
      <c r="R14" s="84">
        <v>6</v>
      </c>
      <c r="S14" s="117"/>
    </row>
    <row r="15" spans="1:19" x14ac:dyDescent="0.25">
      <c r="A15" s="114"/>
      <c r="B15" s="85"/>
      <c r="C15" s="14"/>
      <c r="D15" s="14"/>
      <c r="E15" s="14"/>
      <c r="F15" s="20"/>
      <c r="G15" s="86"/>
      <c r="H15" s="17"/>
      <c r="I15" s="14"/>
      <c r="J15" s="20"/>
      <c r="K15" s="86"/>
      <c r="L15" s="17"/>
      <c r="M15" s="14"/>
      <c r="N15" s="20"/>
      <c r="O15" s="86"/>
      <c r="P15" s="87"/>
      <c r="Q15" s="16"/>
      <c r="R15" s="88"/>
      <c r="S15" s="117"/>
    </row>
    <row r="16" spans="1:19" ht="18.75" x14ac:dyDescent="0.3">
      <c r="A16" s="114"/>
      <c r="B16" s="212" t="s">
        <v>110</v>
      </c>
      <c r="C16" s="213"/>
      <c r="D16" s="213"/>
      <c r="E16" s="213"/>
      <c r="F16" s="213"/>
      <c r="G16" s="214"/>
      <c r="H16" s="17"/>
      <c r="I16" s="14"/>
      <c r="J16" s="20"/>
      <c r="K16" s="86"/>
      <c r="L16" s="17"/>
      <c r="M16" s="14"/>
      <c r="N16" s="20"/>
      <c r="O16" s="86"/>
      <c r="P16" s="87"/>
      <c r="Q16" s="16"/>
      <c r="R16" s="88"/>
      <c r="S16" s="117"/>
    </row>
    <row r="17" spans="1:19" ht="18.75" x14ac:dyDescent="0.3">
      <c r="A17" s="114">
        <v>1</v>
      </c>
      <c r="B17" s="89" t="s">
        <v>111</v>
      </c>
      <c r="C17" s="55" t="s">
        <v>112</v>
      </c>
      <c r="D17" s="14">
        <v>25.78</v>
      </c>
      <c r="E17" s="55"/>
      <c r="F17" s="20">
        <f t="shared" ref="F17:F43" si="6">SUM(D17+E17)</f>
        <v>25.78</v>
      </c>
      <c r="G17" s="79">
        <v>2</v>
      </c>
      <c r="H17" s="16">
        <v>38.53</v>
      </c>
      <c r="I17" s="55"/>
      <c r="J17" s="20">
        <f t="shared" ref="J17:J43" si="7">SUM(H17+I17)</f>
        <v>38.53</v>
      </c>
      <c r="K17" s="79">
        <v>2</v>
      </c>
      <c r="L17" s="17">
        <v>28.59</v>
      </c>
      <c r="M17" s="55"/>
      <c r="N17" s="20">
        <f t="shared" ref="N17:N43" si="8">SUM(L17+M17)</f>
        <v>28.59</v>
      </c>
      <c r="O17" s="79">
        <v>2</v>
      </c>
      <c r="P17" s="80"/>
      <c r="Q17" s="16">
        <f t="shared" ref="Q17:Q41" si="9">SUM(F17+J17+N17)</f>
        <v>92.9</v>
      </c>
      <c r="R17" s="82">
        <v>2</v>
      </c>
      <c r="S17" s="117"/>
    </row>
    <row r="18" spans="1:19" ht="15.75" x14ac:dyDescent="0.25">
      <c r="A18" s="114">
        <v>2</v>
      </c>
      <c r="B18" s="89" t="s">
        <v>160</v>
      </c>
      <c r="C18" s="55" t="s">
        <v>161</v>
      </c>
      <c r="D18" s="20">
        <v>26.62</v>
      </c>
      <c r="E18" s="55"/>
      <c r="F18" s="20">
        <f t="shared" si="6"/>
        <v>26.62</v>
      </c>
      <c r="G18" s="79">
        <v>3</v>
      </c>
      <c r="H18" s="16">
        <v>39.78</v>
      </c>
      <c r="I18" s="55">
        <v>5</v>
      </c>
      <c r="J18" s="20">
        <f t="shared" si="7"/>
        <v>44.78</v>
      </c>
      <c r="K18" s="79">
        <v>5</v>
      </c>
      <c r="L18" s="16">
        <v>31.38</v>
      </c>
      <c r="M18" s="55"/>
      <c r="N18" s="20">
        <f t="shared" si="8"/>
        <v>31.38</v>
      </c>
      <c r="O18" s="79">
        <v>4</v>
      </c>
      <c r="P18" s="80"/>
      <c r="Q18" s="16">
        <f t="shared" si="9"/>
        <v>102.78</v>
      </c>
      <c r="R18" s="84">
        <v>4</v>
      </c>
      <c r="S18" s="117"/>
    </row>
    <row r="19" spans="1:19" ht="18.75" x14ac:dyDescent="0.3">
      <c r="A19" s="114">
        <v>3</v>
      </c>
      <c r="B19" s="89" t="s">
        <v>115</v>
      </c>
      <c r="C19" s="55" t="s">
        <v>116</v>
      </c>
      <c r="D19" s="20">
        <v>26.66</v>
      </c>
      <c r="E19" s="55"/>
      <c r="F19" s="20">
        <f t="shared" si="6"/>
        <v>26.66</v>
      </c>
      <c r="G19" s="79">
        <v>5</v>
      </c>
      <c r="H19" s="17">
        <v>35.32</v>
      </c>
      <c r="I19" s="55"/>
      <c r="J19" s="20">
        <f t="shared" si="7"/>
        <v>35.32</v>
      </c>
      <c r="K19" s="79">
        <v>1</v>
      </c>
      <c r="L19" s="17">
        <v>30.94</v>
      </c>
      <c r="M19" s="55"/>
      <c r="N19" s="20">
        <f t="shared" si="8"/>
        <v>30.94</v>
      </c>
      <c r="O19" s="79">
        <v>3</v>
      </c>
      <c r="P19" s="80"/>
      <c r="Q19" s="16">
        <f t="shared" si="9"/>
        <v>92.92</v>
      </c>
      <c r="R19" s="81">
        <v>3</v>
      </c>
      <c r="S19" s="117"/>
    </row>
    <row r="20" spans="1:19" ht="15.75" x14ac:dyDescent="0.25">
      <c r="A20" s="114">
        <v>4</v>
      </c>
      <c r="B20" s="89" t="s">
        <v>158</v>
      </c>
      <c r="C20" s="55" t="s">
        <v>159</v>
      </c>
      <c r="D20" s="20">
        <v>26.63</v>
      </c>
      <c r="E20" s="55"/>
      <c r="F20" s="20">
        <f t="shared" si="6"/>
        <v>26.63</v>
      </c>
      <c r="G20" s="79">
        <v>4</v>
      </c>
      <c r="H20" s="17">
        <v>44.22</v>
      </c>
      <c r="I20" s="55"/>
      <c r="J20" s="20">
        <f t="shared" si="7"/>
        <v>44.22</v>
      </c>
      <c r="K20" s="79">
        <v>4</v>
      </c>
      <c r="L20" s="17">
        <v>42.43</v>
      </c>
      <c r="M20" s="55">
        <v>10</v>
      </c>
      <c r="N20" s="20">
        <f t="shared" si="8"/>
        <v>52.43</v>
      </c>
      <c r="O20" s="79">
        <v>5</v>
      </c>
      <c r="P20" s="80"/>
      <c r="Q20" s="16">
        <f t="shared" si="9"/>
        <v>123.28</v>
      </c>
      <c r="R20" s="84">
        <v>5</v>
      </c>
      <c r="S20" s="117"/>
    </row>
    <row r="21" spans="1:19" s="112" customFormat="1" ht="18.75" x14ac:dyDescent="0.3">
      <c r="A21" s="114">
        <v>5</v>
      </c>
      <c r="B21" s="89" t="s">
        <v>113</v>
      </c>
      <c r="C21" s="55" t="s">
        <v>114</v>
      </c>
      <c r="D21" s="20">
        <v>23.41</v>
      </c>
      <c r="E21" s="55"/>
      <c r="F21" s="20">
        <f t="shared" si="6"/>
        <v>23.41</v>
      </c>
      <c r="G21" s="79">
        <v>1</v>
      </c>
      <c r="H21" s="17">
        <v>35.06</v>
      </c>
      <c r="I21" s="55">
        <v>5</v>
      </c>
      <c r="J21" s="20">
        <f t="shared" si="7"/>
        <v>40.06</v>
      </c>
      <c r="K21" s="79">
        <v>3</v>
      </c>
      <c r="L21" s="17">
        <v>26.03</v>
      </c>
      <c r="M21" s="55"/>
      <c r="N21" s="20">
        <f t="shared" si="8"/>
        <v>26.03</v>
      </c>
      <c r="O21" s="79">
        <v>1</v>
      </c>
      <c r="P21" s="80"/>
      <c r="Q21" s="16">
        <f t="shared" si="9"/>
        <v>89.5</v>
      </c>
      <c r="R21" s="83">
        <v>1</v>
      </c>
      <c r="S21" s="117"/>
    </row>
    <row r="22" spans="1:19" x14ac:dyDescent="0.25">
      <c r="A22" s="114"/>
      <c r="B22" s="85"/>
      <c r="C22" s="14"/>
      <c r="D22" s="14"/>
      <c r="E22" s="14"/>
      <c r="F22" s="20"/>
      <c r="G22" s="86"/>
      <c r="H22" s="17"/>
      <c r="I22" s="14"/>
      <c r="J22" s="20"/>
      <c r="K22" s="86"/>
      <c r="L22" s="17"/>
      <c r="M22" s="14"/>
      <c r="N22" s="20"/>
      <c r="O22" s="86"/>
      <c r="P22" s="87"/>
      <c r="Q22" s="16"/>
      <c r="R22" s="88"/>
      <c r="S22" s="117"/>
    </row>
    <row r="23" spans="1:19" ht="18.75" x14ac:dyDescent="0.3">
      <c r="A23" s="114"/>
      <c r="B23" s="215" t="s">
        <v>117</v>
      </c>
      <c r="C23" s="216"/>
      <c r="D23" s="216"/>
      <c r="E23" s="216"/>
      <c r="F23" s="216"/>
      <c r="G23" s="217"/>
      <c r="H23" s="17"/>
      <c r="I23" s="14"/>
      <c r="J23" s="20"/>
      <c r="K23" s="86"/>
      <c r="L23" s="17"/>
      <c r="M23" s="14"/>
      <c r="N23" s="90"/>
      <c r="O23" s="86"/>
      <c r="P23" s="87"/>
      <c r="Q23" s="16"/>
      <c r="R23" s="88"/>
      <c r="S23" s="117"/>
    </row>
    <row r="24" spans="1:19" ht="15.75" x14ac:dyDescent="0.25">
      <c r="A24" s="114">
        <v>1</v>
      </c>
      <c r="B24" s="91" t="s">
        <v>133</v>
      </c>
      <c r="C24" s="55" t="s">
        <v>134</v>
      </c>
      <c r="D24" s="92">
        <v>36.5</v>
      </c>
      <c r="E24" s="55"/>
      <c r="F24" s="20">
        <f t="shared" si="6"/>
        <v>36.5</v>
      </c>
      <c r="G24" s="79">
        <v>4</v>
      </c>
      <c r="H24" s="16">
        <v>45.87</v>
      </c>
      <c r="I24" s="55">
        <v>5</v>
      </c>
      <c r="J24" s="20">
        <f t="shared" si="7"/>
        <v>50.87</v>
      </c>
      <c r="K24" s="79">
        <v>3</v>
      </c>
      <c r="L24" s="17">
        <v>31.87</v>
      </c>
      <c r="M24" s="55">
        <v>15</v>
      </c>
      <c r="N24" s="93">
        <f>SUM(L24+M24)</f>
        <v>46.870000000000005</v>
      </c>
      <c r="O24" s="94">
        <v>4</v>
      </c>
      <c r="P24" s="116">
        <v>15</v>
      </c>
      <c r="Q24" s="16">
        <f>SUM(F24+J24+N24+P24)</f>
        <v>149.24</v>
      </c>
      <c r="R24" s="84">
        <v>4</v>
      </c>
      <c r="S24" s="117"/>
    </row>
    <row r="25" spans="1:19" ht="18.75" x14ac:dyDescent="0.3">
      <c r="A25" s="114">
        <v>2</v>
      </c>
      <c r="B25" s="91" t="s">
        <v>135</v>
      </c>
      <c r="C25" s="55" t="s">
        <v>136</v>
      </c>
      <c r="D25" s="20">
        <v>24.06</v>
      </c>
      <c r="E25" s="55"/>
      <c r="F25" s="20">
        <f t="shared" si="6"/>
        <v>24.06</v>
      </c>
      <c r="G25" s="79">
        <v>1</v>
      </c>
      <c r="H25" s="16">
        <v>41.63</v>
      </c>
      <c r="I25" s="55"/>
      <c r="J25" s="20">
        <f t="shared" si="7"/>
        <v>41.63</v>
      </c>
      <c r="K25" s="79">
        <v>1</v>
      </c>
      <c r="L25" s="16">
        <v>34.82</v>
      </c>
      <c r="M25" s="55">
        <v>10</v>
      </c>
      <c r="N25" s="93">
        <f>SUM(L25+M25)</f>
        <v>44.82</v>
      </c>
      <c r="O25" s="79">
        <v>3</v>
      </c>
      <c r="P25" s="59"/>
      <c r="Q25" s="16">
        <f>SUM(F25+J25+N25+P25)</f>
        <v>110.50999999999999</v>
      </c>
      <c r="R25" s="83">
        <v>1</v>
      </c>
      <c r="S25" s="117"/>
    </row>
    <row r="26" spans="1:19" ht="15.75" x14ac:dyDescent="0.25">
      <c r="A26" s="114">
        <v>3</v>
      </c>
      <c r="B26" s="91" t="s">
        <v>119</v>
      </c>
      <c r="C26" s="55" t="s">
        <v>169</v>
      </c>
      <c r="D26" s="14">
        <v>38.57</v>
      </c>
      <c r="E26" s="55"/>
      <c r="F26" s="20">
        <f t="shared" si="6"/>
        <v>38.57</v>
      </c>
      <c r="G26" s="79">
        <v>5</v>
      </c>
      <c r="H26" s="17">
        <v>67.28</v>
      </c>
      <c r="I26" s="55"/>
      <c r="J26" s="20">
        <f t="shared" si="7"/>
        <v>67.28</v>
      </c>
      <c r="K26" s="79">
        <v>6</v>
      </c>
      <c r="L26" s="16">
        <v>39.85</v>
      </c>
      <c r="M26" s="55">
        <v>10</v>
      </c>
      <c r="N26" s="20">
        <f>SUM(L26:M26)</f>
        <v>49.85</v>
      </c>
      <c r="O26" s="79">
        <v>6</v>
      </c>
      <c r="P26" s="59"/>
      <c r="Q26" s="16">
        <f>SUM(F26+J26+N26+P26)</f>
        <v>155.69999999999999</v>
      </c>
      <c r="R26" s="102" t="s">
        <v>24</v>
      </c>
      <c r="S26" s="117"/>
    </row>
    <row r="27" spans="1:19" ht="15.75" x14ac:dyDescent="0.25">
      <c r="A27" s="114">
        <v>4</v>
      </c>
      <c r="B27" s="91" t="s">
        <v>206</v>
      </c>
      <c r="C27" s="55" t="s">
        <v>207</v>
      </c>
      <c r="D27" s="14">
        <v>49.69</v>
      </c>
      <c r="E27" s="55"/>
      <c r="F27" s="20">
        <f t="shared" si="6"/>
        <v>49.69</v>
      </c>
      <c r="G27" s="79">
        <v>6</v>
      </c>
      <c r="H27" s="17">
        <v>77.37</v>
      </c>
      <c r="I27" s="55"/>
      <c r="J27" s="20">
        <f t="shared" si="7"/>
        <v>77.37</v>
      </c>
      <c r="K27" s="79">
        <v>8</v>
      </c>
      <c r="L27" s="17">
        <v>42.47</v>
      </c>
      <c r="M27" s="55">
        <v>15</v>
      </c>
      <c r="N27" s="20">
        <f>SUM(L27:M27)</f>
        <v>57.47</v>
      </c>
      <c r="O27" s="79">
        <v>7</v>
      </c>
      <c r="P27" s="59"/>
      <c r="Q27" s="16">
        <f>SUM(F27+J27+N27+P27)</f>
        <v>184.53</v>
      </c>
      <c r="R27" s="84">
        <v>7</v>
      </c>
      <c r="S27" s="117"/>
    </row>
    <row r="28" spans="1:19" ht="15.75" x14ac:dyDescent="0.25">
      <c r="A28" s="114">
        <v>5</v>
      </c>
      <c r="B28" s="91" t="s">
        <v>208</v>
      </c>
      <c r="C28" s="55" t="s">
        <v>209</v>
      </c>
      <c r="D28" s="14">
        <v>59.22</v>
      </c>
      <c r="E28" s="55"/>
      <c r="F28" s="20">
        <f t="shared" si="6"/>
        <v>59.22</v>
      </c>
      <c r="G28" s="79">
        <v>7</v>
      </c>
      <c r="H28" s="17">
        <v>50.25</v>
      </c>
      <c r="I28" s="55"/>
      <c r="J28" s="20">
        <f t="shared" si="7"/>
        <v>50.25</v>
      </c>
      <c r="K28" s="79">
        <v>2</v>
      </c>
      <c r="L28" s="16">
        <v>35.78</v>
      </c>
      <c r="M28" s="55">
        <v>5</v>
      </c>
      <c r="N28" s="20">
        <f>SUM(L28:M28)</f>
        <v>40.78</v>
      </c>
      <c r="O28" s="79">
        <v>1</v>
      </c>
      <c r="P28" s="59"/>
      <c r="Q28" s="16">
        <f t="shared" ref="Q28:Q30" si="10">SUM(F28+J28+N28+P28)</f>
        <v>150.25</v>
      </c>
      <c r="R28" s="84">
        <v>5</v>
      </c>
      <c r="S28" s="117"/>
    </row>
    <row r="29" spans="1:19" ht="18.75" x14ac:dyDescent="0.3">
      <c r="A29" s="114">
        <v>6</v>
      </c>
      <c r="B29" s="91" t="s">
        <v>137</v>
      </c>
      <c r="C29" s="55" t="s">
        <v>138</v>
      </c>
      <c r="D29" s="14">
        <v>34.590000000000003</v>
      </c>
      <c r="E29" s="55"/>
      <c r="F29" s="20">
        <f t="shared" si="6"/>
        <v>34.590000000000003</v>
      </c>
      <c r="G29" s="79">
        <v>3</v>
      </c>
      <c r="H29" s="16">
        <v>46.59</v>
      </c>
      <c r="I29" s="55">
        <v>10</v>
      </c>
      <c r="J29" s="20">
        <f t="shared" si="7"/>
        <v>56.59</v>
      </c>
      <c r="K29" s="79">
        <v>5</v>
      </c>
      <c r="L29" s="17">
        <v>36.53</v>
      </c>
      <c r="M29" s="55">
        <v>5</v>
      </c>
      <c r="N29" s="20">
        <f>SUM(L29:M29)</f>
        <v>41.53</v>
      </c>
      <c r="O29" s="79">
        <v>2</v>
      </c>
      <c r="P29" s="59">
        <v>15</v>
      </c>
      <c r="Q29" s="16">
        <f t="shared" si="10"/>
        <v>147.71</v>
      </c>
      <c r="R29" s="81">
        <v>3</v>
      </c>
      <c r="S29" s="117"/>
    </row>
    <row r="30" spans="1:19" ht="18.75" x14ac:dyDescent="0.3">
      <c r="A30" s="114">
        <v>7</v>
      </c>
      <c r="B30" s="91" t="s">
        <v>141</v>
      </c>
      <c r="C30" s="55" t="s">
        <v>142</v>
      </c>
      <c r="D30" s="14">
        <v>29.03</v>
      </c>
      <c r="E30" s="55"/>
      <c r="F30" s="20">
        <f t="shared" si="6"/>
        <v>29.03</v>
      </c>
      <c r="G30" s="79">
        <v>2</v>
      </c>
      <c r="H30" s="16">
        <v>46.62</v>
      </c>
      <c r="I30" s="55">
        <v>5</v>
      </c>
      <c r="J30" s="20">
        <f t="shared" si="7"/>
        <v>51.62</v>
      </c>
      <c r="K30" s="79">
        <v>4</v>
      </c>
      <c r="L30" s="16">
        <v>36.97</v>
      </c>
      <c r="M30" s="55">
        <v>10</v>
      </c>
      <c r="N30" s="20">
        <f>SUM(L30:M30)</f>
        <v>46.97</v>
      </c>
      <c r="O30" s="79">
        <v>5</v>
      </c>
      <c r="P30" s="59"/>
      <c r="Q30" s="16">
        <f t="shared" si="10"/>
        <v>127.62</v>
      </c>
      <c r="R30" s="82">
        <v>2</v>
      </c>
      <c r="S30" s="117"/>
    </row>
    <row r="31" spans="1:19" ht="15.75" x14ac:dyDescent="0.25">
      <c r="A31" s="114">
        <v>8</v>
      </c>
      <c r="B31" s="91" t="s">
        <v>210</v>
      </c>
      <c r="C31" s="55" t="s">
        <v>211</v>
      </c>
      <c r="D31" s="14">
        <v>65.09</v>
      </c>
      <c r="E31" s="55">
        <v>20</v>
      </c>
      <c r="F31" s="20">
        <f t="shared" si="6"/>
        <v>85.09</v>
      </c>
      <c r="G31" s="79">
        <v>8</v>
      </c>
      <c r="H31" s="16">
        <v>59.06</v>
      </c>
      <c r="I31" s="55">
        <v>15</v>
      </c>
      <c r="J31" s="20">
        <f t="shared" si="7"/>
        <v>74.06</v>
      </c>
      <c r="K31" s="79">
        <v>7</v>
      </c>
      <c r="L31" s="17">
        <v>43.59</v>
      </c>
      <c r="M31" s="55"/>
      <c r="N31" s="20" t="s">
        <v>212</v>
      </c>
      <c r="O31" s="79">
        <v>9</v>
      </c>
      <c r="P31" s="59">
        <v>15</v>
      </c>
      <c r="Q31" s="16" t="s">
        <v>213</v>
      </c>
      <c r="R31" s="84">
        <v>8</v>
      </c>
      <c r="S31" s="117"/>
    </row>
    <row r="32" spans="1:19" x14ac:dyDescent="0.25">
      <c r="A32" s="114"/>
      <c r="B32" s="28"/>
      <c r="C32" s="28"/>
      <c r="D32" s="28"/>
      <c r="E32" s="28"/>
      <c r="F32" s="37"/>
      <c r="G32" s="96"/>
      <c r="H32" s="17"/>
      <c r="I32" s="14"/>
      <c r="J32" s="20"/>
      <c r="K32" s="86"/>
      <c r="L32" s="17"/>
      <c r="M32" s="14"/>
      <c r="N32" s="20"/>
      <c r="O32" s="86"/>
      <c r="P32" s="59"/>
      <c r="Q32" s="16"/>
      <c r="R32" s="88"/>
      <c r="S32" s="117"/>
    </row>
    <row r="33" spans="1:19" ht="18.75" x14ac:dyDescent="0.3">
      <c r="A33" s="114"/>
      <c r="B33" s="202" t="s">
        <v>121</v>
      </c>
      <c r="C33" s="203"/>
      <c r="D33" s="203"/>
      <c r="E33" s="203"/>
      <c r="F33" s="203"/>
      <c r="G33" s="204"/>
      <c r="H33" s="17"/>
      <c r="I33" s="14"/>
      <c r="J33" s="20"/>
      <c r="K33" s="86"/>
      <c r="L33" s="17"/>
      <c r="M33" s="14"/>
      <c r="N33" s="20"/>
      <c r="O33" s="86"/>
      <c r="P33" s="59"/>
      <c r="Q33" s="16"/>
      <c r="R33" s="88"/>
      <c r="S33" s="117"/>
    </row>
    <row r="34" spans="1:19" ht="18.75" x14ac:dyDescent="0.3">
      <c r="A34" s="114">
        <v>1</v>
      </c>
      <c r="B34" s="97" t="s">
        <v>122</v>
      </c>
      <c r="C34" s="55" t="s">
        <v>123</v>
      </c>
      <c r="D34" s="14">
        <v>32.15</v>
      </c>
      <c r="E34" s="14"/>
      <c r="F34" s="20">
        <f t="shared" si="6"/>
        <v>32.15</v>
      </c>
      <c r="G34" s="79">
        <v>1</v>
      </c>
      <c r="H34" s="16">
        <v>67.22</v>
      </c>
      <c r="I34" s="14"/>
      <c r="J34" s="20">
        <f t="shared" si="7"/>
        <v>67.22</v>
      </c>
      <c r="K34" s="79">
        <v>4</v>
      </c>
      <c r="L34" s="17">
        <v>42.22</v>
      </c>
      <c r="M34" s="14">
        <v>5</v>
      </c>
      <c r="N34" s="20">
        <f t="shared" si="8"/>
        <v>47.22</v>
      </c>
      <c r="O34" s="79">
        <v>4</v>
      </c>
      <c r="P34" s="59"/>
      <c r="Q34" s="16">
        <f t="shared" si="9"/>
        <v>146.59</v>
      </c>
      <c r="R34" s="82">
        <v>2</v>
      </c>
      <c r="S34" s="117"/>
    </row>
    <row r="35" spans="1:19" ht="18.75" x14ac:dyDescent="0.3">
      <c r="A35" s="114">
        <v>2</v>
      </c>
      <c r="B35" s="97" t="s">
        <v>145</v>
      </c>
      <c r="C35" s="55" t="s">
        <v>124</v>
      </c>
      <c r="D35" s="20">
        <v>33.909999999999997</v>
      </c>
      <c r="E35" s="14"/>
      <c r="F35" s="20">
        <f t="shared" si="6"/>
        <v>33.909999999999997</v>
      </c>
      <c r="G35" s="79">
        <v>2</v>
      </c>
      <c r="H35" s="16">
        <v>42.78</v>
      </c>
      <c r="I35" s="14"/>
      <c r="J35" s="20">
        <f>SUM(H35+I35)</f>
        <v>42.78</v>
      </c>
      <c r="K35" s="79">
        <v>1</v>
      </c>
      <c r="L35" s="17">
        <v>39.47</v>
      </c>
      <c r="M35" s="14"/>
      <c r="N35" s="20">
        <f t="shared" si="8"/>
        <v>39.47</v>
      </c>
      <c r="O35" s="79">
        <v>2</v>
      </c>
      <c r="P35" s="59"/>
      <c r="Q35" s="30">
        <f>SUM(F35+J35+N35)</f>
        <v>116.16</v>
      </c>
      <c r="R35" s="83">
        <v>1</v>
      </c>
      <c r="S35" s="117"/>
    </row>
    <row r="36" spans="1:19" ht="15.75" x14ac:dyDescent="0.25">
      <c r="A36" s="114">
        <v>3</v>
      </c>
      <c r="B36" s="97" t="s">
        <v>148</v>
      </c>
      <c r="C36" s="55" t="s">
        <v>149</v>
      </c>
      <c r="D36" s="20">
        <v>70.75</v>
      </c>
      <c r="E36" s="14">
        <v>5</v>
      </c>
      <c r="F36" s="20">
        <f t="shared" si="6"/>
        <v>75.75</v>
      </c>
      <c r="G36" s="79">
        <v>4</v>
      </c>
      <c r="H36" s="16">
        <v>61.72</v>
      </c>
      <c r="I36" s="14"/>
      <c r="J36" s="20">
        <f t="shared" ref="J36:J37" si="11">SUM(H36+I36)</f>
        <v>61.72</v>
      </c>
      <c r="K36" s="79">
        <v>3</v>
      </c>
      <c r="L36" s="17">
        <v>39.369999999999997</v>
      </c>
      <c r="M36" s="14"/>
      <c r="N36" s="20">
        <f t="shared" si="8"/>
        <v>39.369999999999997</v>
      </c>
      <c r="O36" s="79">
        <v>1</v>
      </c>
      <c r="P36" s="59"/>
      <c r="Q36" s="16">
        <f t="shared" ref="Q36" si="12">SUM(F36+J36+N36)</f>
        <v>176.84</v>
      </c>
      <c r="R36" s="84">
        <v>4</v>
      </c>
      <c r="S36" s="117"/>
    </row>
    <row r="37" spans="1:19" ht="18.75" x14ac:dyDescent="0.3">
      <c r="A37" s="114">
        <v>4</v>
      </c>
      <c r="B37" s="97" t="s">
        <v>139</v>
      </c>
      <c r="C37" s="55" t="s">
        <v>140</v>
      </c>
      <c r="D37" s="20">
        <v>37.25</v>
      </c>
      <c r="E37" s="14">
        <v>15</v>
      </c>
      <c r="F37" s="20">
        <f t="shared" si="6"/>
        <v>52.25</v>
      </c>
      <c r="G37" s="79">
        <v>3</v>
      </c>
      <c r="H37" s="16">
        <v>52.9</v>
      </c>
      <c r="I37" s="14"/>
      <c r="J37" s="20">
        <f t="shared" si="11"/>
        <v>52.9</v>
      </c>
      <c r="K37" s="79">
        <v>2</v>
      </c>
      <c r="L37" s="17">
        <v>37.340000000000003</v>
      </c>
      <c r="M37" s="14">
        <v>5</v>
      </c>
      <c r="N37" s="20">
        <f t="shared" si="8"/>
        <v>42.34</v>
      </c>
      <c r="O37" s="79">
        <v>3</v>
      </c>
      <c r="P37" s="59"/>
      <c r="Q37" s="16">
        <v>146.59</v>
      </c>
      <c r="R37" s="82">
        <v>2</v>
      </c>
      <c r="S37" s="117"/>
    </row>
    <row r="38" spans="1:19" x14ac:dyDescent="0.25">
      <c r="A38" s="114"/>
      <c r="B38" s="28"/>
      <c r="C38" s="14"/>
      <c r="D38" s="14"/>
      <c r="E38" s="14"/>
      <c r="F38" s="20"/>
      <c r="G38" s="86"/>
      <c r="H38" s="17"/>
      <c r="I38" s="14"/>
      <c r="J38" s="20"/>
      <c r="K38" s="86"/>
      <c r="L38" s="17"/>
      <c r="M38" s="14"/>
      <c r="N38" s="20"/>
      <c r="O38" s="86"/>
      <c r="P38" s="59"/>
      <c r="Q38" s="16"/>
      <c r="R38" s="88"/>
      <c r="S38" s="117"/>
    </row>
    <row r="39" spans="1:19" ht="18.75" x14ac:dyDescent="0.3">
      <c r="A39" s="114"/>
      <c r="B39" s="202" t="s">
        <v>125</v>
      </c>
      <c r="C39" s="203"/>
      <c r="D39" s="203"/>
      <c r="E39" s="203"/>
      <c r="F39" s="203"/>
      <c r="G39" s="204"/>
      <c r="H39" s="17"/>
      <c r="I39" s="14"/>
      <c r="J39" s="20"/>
      <c r="K39" s="86"/>
      <c r="L39" s="17"/>
      <c r="M39" s="14"/>
      <c r="N39" s="20"/>
      <c r="O39" s="86"/>
      <c r="P39" s="59"/>
      <c r="Q39" s="16"/>
      <c r="R39" s="88"/>
      <c r="S39" s="117"/>
    </row>
    <row r="40" spans="1:19" ht="18.75" x14ac:dyDescent="0.3">
      <c r="A40" s="114">
        <v>1</v>
      </c>
      <c r="B40" s="98" t="s">
        <v>126</v>
      </c>
      <c r="C40" s="55" t="s">
        <v>127</v>
      </c>
      <c r="D40" s="20">
        <v>33.25</v>
      </c>
      <c r="E40" s="14"/>
      <c r="F40" s="20">
        <f t="shared" si="6"/>
        <v>33.25</v>
      </c>
      <c r="G40" s="79">
        <v>3</v>
      </c>
      <c r="H40" s="16">
        <v>55.56</v>
      </c>
      <c r="I40" s="55">
        <v>5</v>
      </c>
      <c r="J40" s="20">
        <f t="shared" si="7"/>
        <v>60.56</v>
      </c>
      <c r="K40" s="79">
        <v>1</v>
      </c>
      <c r="L40" s="17">
        <v>30.91</v>
      </c>
      <c r="M40" s="55">
        <v>10</v>
      </c>
      <c r="N40" s="20">
        <f t="shared" si="8"/>
        <v>40.909999999999997</v>
      </c>
      <c r="O40" s="79">
        <v>2</v>
      </c>
      <c r="P40" s="59"/>
      <c r="Q40" s="16">
        <f t="shared" si="9"/>
        <v>134.72</v>
      </c>
      <c r="R40" s="83">
        <v>1</v>
      </c>
      <c r="S40" s="117"/>
    </row>
    <row r="41" spans="1:19" ht="18.75" x14ac:dyDescent="0.3">
      <c r="A41" s="114">
        <v>2</v>
      </c>
      <c r="B41" s="98" t="s">
        <v>128</v>
      </c>
      <c r="C41" s="55" t="s">
        <v>105</v>
      </c>
      <c r="D41" s="20">
        <v>29.19</v>
      </c>
      <c r="E41" s="14"/>
      <c r="F41" s="20">
        <f t="shared" si="6"/>
        <v>29.19</v>
      </c>
      <c r="G41" s="79">
        <v>1</v>
      </c>
      <c r="H41" s="16">
        <v>79.37</v>
      </c>
      <c r="I41" s="55">
        <v>5</v>
      </c>
      <c r="J41" s="20">
        <f t="shared" si="7"/>
        <v>84.37</v>
      </c>
      <c r="K41" s="79">
        <v>3</v>
      </c>
      <c r="L41" s="17">
        <v>35.07</v>
      </c>
      <c r="M41" s="55"/>
      <c r="N41" s="20">
        <f t="shared" si="8"/>
        <v>35.07</v>
      </c>
      <c r="O41" s="79">
        <v>1</v>
      </c>
      <c r="P41" s="59"/>
      <c r="Q41" s="16">
        <f t="shared" si="9"/>
        <v>148.63</v>
      </c>
      <c r="R41" s="81">
        <v>3</v>
      </c>
      <c r="S41" s="117"/>
    </row>
    <row r="42" spans="1:19" ht="15.75" x14ac:dyDescent="0.25">
      <c r="A42" s="114">
        <v>3</v>
      </c>
      <c r="B42" s="98" t="s">
        <v>214</v>
      </c>
      <c r="C42" s="55" t="s">
        <v>207</v>
      </c>
      <c r="D42" s="20">
        <v>46.59</v>
      </c>
      <c r="E42" s="14"/>
      <c r="F42" s="20">
        <f t="shared" si="6"/>
        <v>46.59</v>
      </c>
      <c r="G42" s="79">
        <v>4</v>
      </c>
      <c r="H42" s="16">
        <v>84.78</v>
      </c>
      <c r="I42" s="55"/>
      <c r="J42" s="20" t="s">
        <v>216</v>
      </c>
      <c r="K42" s="79">
        <v>4</v>
      </c>
      <c r="L42" s="17">
        <v>50.47</v>
      </c>
      <c r="M42" s="55">
        <v>15</v>
      </c>
      <c r="N42" s="20">
        <f t="shared" si="8"/>
        <v>65.47</v>
      </c>
      <c r="O42" s="79">
        <v>4</v>
      </c>
      <c r="P42" s="59"/>
      <c r="Q42" s="16" t="s">
        <v>215</v>
      </c>
      <c r="R42" s="84">
        <v>4</v>
      </c>
      <c r="S42" s="117"/>
    </row>
    <row r="43" spans="1:19" ht="18.75" x14ac:dyDescent="0.3">
      <c r="A43" s="114">
        <v>4</v>
      </c>
      <c r="B43" s="98" t="s">
        <v>155</v>
      </c>
      <c r="C43" s="55" t="s">
        <v>138</v>
      </c>
      <c r="D43" s="20">
        <v>31.44</v>
      </c>
      <c r="E43" s="14"/>
      <c r="F43" s="20">
        <f t="shared" si="6"/>
        <v>31.44</v>
      </c>
      <c r="G43" s="79">
        <v>2</v>
      </c>
      <c r="H43" s="16">
        <v>60.62</v>
      </c>
      <c r="I43" s="55"/>
      <c r="J43" s="20">
        <f t="shared" si="7"/>
        <v>60.62</v>
      </c>
      <c r="K43" s="79">
        <v>2</v>
      </c>
      <c r="L43" s="17">
        <v>33.75</v>
      </c>
      <c r="M43" s="55">
        <v>15</v>
      </c>
      <c r="N43" s="20">
        <f t="shared" si="8"/>
        <v>48.75</v>
      </c>
      <c r="O43" s="79">
        <v>3</v>
      </c>
      <c r="P43" s="59"/>
      <c r="Q43" s="16">
        <f t="shared" ref="Q43" si="13">SUM(F43+J43+N43)</f>
        <v>140.81</v>
      </c>
      <c r="R43" s="82">
        <v>2</v>
      </c>
      <c r="S43" s="117"/>
    </row>
    <row r="44" spans="1:19" x14ac:dyDescent="0.25">
      <c r="A44" s="114"/>
      <c r="B44" s="14"/>
      <c r="C44" s="14"/>
      <c r="D44" s="14"/>
      <c r="E44" s="14"/>
      <c r="F44" s="20"/>
      <c r="G44" s="86"/>
      <c r="H44" s="17"/>
      <c r="I44" s="14"/>
      <c r="J44" s="20"/>
      <c r="K44" s="86"/>
      <c r="L44" s="17"/>
      <c r="M44" s="14"/>
      <c r="N44" s="20"/>
      <c r="O44" s="86"/>
      <c r="P44" s="59"/>
      <c r="Q44" s="16"/>
      <c r="R44" s="88"/>
      <c r="S44" s="117"/>
    </row>
  </sheetData>
  <mergeCells count="17">
    <mergeCell ref="B39:G39"/>
    <mergeCell ref="L5:N5"/>
    <mergeCell ref="O5:O6"/>
    <mergeCell ref="B7:G7"/>
    <mergeCell ref="B16:G16"/>
    <mergeCell ref="B23:G23"/>
    <mergeCell ref="B33:G33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opLeftCell="A19" workbookViewId="0">
      <selection activeCell="T26" sqref="T26"/>
    </sheetView>
  </sheetViews>
  <sheetFormatPr defaultRowHeight="15" x14ac:dyDescent="0.25"/>
  <cols>
    <col min="1" max="1" width="5.42578125" customWidth="1"/>
    <col min="2" max="2" width="18.42578125" customWidth="1"/>
    <col min="4" max="4" width="6.5703125" customWidth="1"/>
    <col min="5" max="5" width="5.28515625" customWidth="1"/>
    <col min="6" max="6" width="6.42578125" customWidth="1"/>
    <col min="7" max="7" width="5" customWidth="1"/>
    <col min="8" max="8" width="7" customWidth="1"/>
    <col min="9" max="9" width="5.7109375" customWidth="1"/>
    <col min="10" max="10" width="8.140625" customWidth="1"/>
    <col min="11" max="11" width="5.42578125" customWidth="1"/>
    <col min="12" max="12" width="6.5703125" customWidth="1"/>
    <col min="13" max="13" width="5.85546875" customWidth="1"/>
    <col min="14" max="14" width="7.5703125" customWidth="1"/>
    <col min="15" max="15" width="5.28515625" customWidth="1"/>
    <col min="16" max="16" width="4.85546875" customWidth="1"/>
    <col min="17" max="17" width="8.140625" customWidth="1"/>
    <col min="18" max="18" width="6.85546875" customWidth="1"/>
  </cols>
  <sheetData>
    <row r="1" spans="1:18" ht="18.75" x14ac:dyDescent="0.3">
      <c r="A1" s="120"/>
      <c r="B1" s="188" t="s">
        <v>91</v>
      </c>
      <c r="C1" s="188"/>
      <c r="D1" s="188"/>
      <c r="E1" s="188"/>
      <c r="F1" s="188"/>
      <c r="G1" s="188"/>
      <c r="H1" s="188"/>
      <c r="I1" s="188"/>
      <c r="J1" s="188"/>
      <c r="K1" s="188"/>
      <c r="L1" s="120"/>
      <c r="M1" s="120"/>
      <c r="N1" s="120"/>
      <c r="O1" s="120"/>
      <c r="P1" s="120"/>
      <c r="Q1" s="120"/>
      <c r="R1" s="120"/>
    </row>
    <row r="2" spans="1:18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18.75" x14ac:dyDescent="0.3">
      <c r="A3" s="218" t="s">
        <v>219</v>
      </c>
      <c r="B3" s="218"/>
      <c r="C3" s="218"/>
      <c r="D3" s="218"/>
      <c r="E3" s="218"/>
      <c r="F3" s="218"/>
      <c r="G3" s="218"/>
      <c r="H3" s="120"/>
      <c r="I3" s="120"/>
      <c r="J3" s="120"/>
      <c r="K3" s="120"/>
      <c r="L3" s="219" t="s">
        <v>220</v>
      </c>
      <c r="M3" s="218"/>
      <c r="N3" s="218"/>
      <c r="O3" s="218"/>
      <c r="P3" s="218"/>
      <c r="Q3" s="218"/>
      <c r="R3" s="218"/>
    </row>
    <row r="4" spans="1:18" ht="15.75" thickBo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15.75" thickTop="1" x14ac:dyDescent="0.25">
      <c r="A5" s="220" t="s">
        <v>92</v>
      </c>
      <c r="B5" s="222" t="s">
        <v>93</v>
      </c>
      <c r="C5" s="224" t="s">
        <v>94</v>
      </c>
      <c r="D5" s="206" t="s">
        <v>95</v>
      </c>
      <c r="E5" s="206"/>
      <c r="F5" s="206"/>
      <c r="G5" s="207" t="s">
        <v>11</v>
      </c>
      <c r="H5" s="205" t="s">
        <v>96</v>
      </c>
      <c r="I5" s="206"/>
      <c r="J5" s="206"/>
      <c r="K5" s="207" t="s">
        <v>11</v>
      </c>
      <c r="L5" s="205" t="s">
        <v>97</v>
      </c>
      <c r="M5" s="206"/>
      <c r="N5" s="206"/>
      <c r="O5" s="207" t="s">
        <v>11</v>
      </c>
      <c r="P5" s="70"/>
      <c r="Q5" s="7"/>
      <c r="R5" s="52"/>
    </row>
    <row r="6" spans="1:18" ht="69" x14ac:dyDescent="0.25">
      <c r="A6" s="221"/>
      <c r="B6" s="223"/>
      <c r="C6" s="225"/>
      <c r="D6" s="71" t="s">
        <v>98</v>
      </c>
      <c r="E6" s="71" t="s">
        <v>99</v>
      </c>
      <c r="F6" s="71" t="s">
        <v>100</v>
      </c>
      <c r="G6" s="208"/>
      <c r="H6" s="72" t="s">
        <v>98</v>
      </c>
      <c r="I6" s="71" t="s">
        <v>99</v>
      </c>
      <c r="J6" s="71" t="s">
        <v>100</v>
      </c>
      <c r="K6" s="208"/>
      <c r="L6" s="72" t="s">
        <v>98</v>
      </c>
      <c r="M6" s="71" t="s">
        <v>99</v>
      </c>
      <c r="N6" s="71" t="s">
        <v>100</v>
      </c>
      <c r="O6" s="208"/>
      <c r="P6" s="73"/>
      <c r="Q6" s="72" t="s">
        <v>102</v>
      </c>
      <c r="R6" s="71" t="s">
        <v>103</v>
      </c>
    </row>
    <row r="7" spans="1:18" ht="18.75" x14ac:dyDescent="0.25">
      <c r="A7" s="121"/>
      <c r="B7" s="209" t="s">
        <v>104</v>
      </c>
      <c r="C7" s="210"/>
      <c r="D7" s="210"/>
      <c r="E7" s="210"/>
      <c r="F7" s="210"/>
      <c r="G7" s="211"/>
      <c r="H7" s="72"/>
      <c r="I7" s="71"/>
      <c r="J7" s="71"/>
      <c r="K7" s="119"/>
      <c r="L7" s="72"/>
      <c r="M7" s="71"/>
      <c r="N7" s="71"/>
      <c r="O7" s="119"/>
      <c r="P7" s="76"/>
      <c r="Q7" s="72"/>
      <c r="R7" s="71"/>
    </row>
    <row r="8" spans="1:18" ht="18.75" x14ac:dyDescent="0.3">
      <c r="A8" s="122">
        <v>1</v>
      </c>
      <c r="B8" s="78" t="s">
        <v>132</v>
      </c>
      <c r="C8" s="55" t="s">
        <v>105</v>
      </c>
      <c r="D8" s="14">
        <v>33.68</v>
      </c>
      <c r="E8" s="55">
        <v>5</v>
      </c>
      <c r="F8" s="20">
        <f t="shared" ref="F8" si="0">SUM(D8:E8)</f>
        <v>38.68</v>
      </c>
      <c r="G8" s="79">
        <v>4</v>
      </c>
      <c r="H8" s="17">
        <v>53.37</v>
      </c>
      <c r="I8" s="55"/>
      <c r="J8" s="20">
        <f t="shared" ref="J8:J11" si="1">SUM(H8:I8)</f>
        <v>53.37</v>
      </c>
      <c r="K8" s="79">
        <v>4</v>
      </c>
      <c r="L8" s="16">
        <v>41.37</v>
      </c>
      <c r="M8" s="55"/>
      <c r="N8" s="20">
        <f t="shared" ref="N8:N10" si="2">SUM(L8:M8)</f>
        <v>41.37</v>
      </c>
      <c r="O8" s="79">
        <v>3</v>
      </c>
      <c r="P8" s="80"/>
      <c r="Q8" s="16">
        <f t="shared" ref="Q8" si="3">SUM(F8+J8+N8)</f>
        <v>133.41999999999999</v>
      </c>
      <c r="R8" s="129">
        <v>3</v>
      </c>
    </row>
    <row r="9" spans="1:18" ht="18.75" x14ac:dyDescent="0.3">
      <c r="A9" s="122">
        <v>2</v>
      </c>
      <c r="B9" s="78" t="s">
        <v>106</v>
      </c>
      <c r="C9" s="55" t="s">
        <v>107</v>
      </c>
      <c r="D9" s="20">
        <v>28.9</v>
      </c>
      <c r="E9" s="55"/>
      <c r="F9" s="20">
        <f>SUM(D9:E9)</f>
        <v>28.9</v>
      </c>
      <c r="G9" s="79">
        <v>1</v>
      </c>
      <c r="H9" s="16">
        <v>36.119999999999997</v>
      </c>
      <c r="I9" s="55">
        <v>10</v>
      </c>
      <c r="J9" s="20">
        <f t="shared" si="1"/>
        <v>46.12</v>
      </c>
      <c r="K9" s="79">
        <v>2</v>
      </c>
      <c r="L9" s="17">
        <v>31.72</v>
      </c>
      <c r="M9" s="55">
        <v>5</v>
      </c>
      <c r="N9" s="20">
        <f>SUM(L9:M9)</f>
        <v>36.72</v>
      </c>
      <c r="O9" s="79">
        <v>2</v>
      </c>
      <c r="P9" s="80"/>
      <c r="Q9" s="16">
        <f>SUM(F9+J9+N9)</f>
        <v>111.74</v>
      </c>
      <c r="R9" s="128">
        <v>2</v>
      </c>
    </row>
    <row r="10" spans="1:18" ht="18.75" x14ac:dyDescent="0.3">
      <c r="A10" s="122">
        <v>3</v>
      </c>
      <c r="B10" s="78" t="s">
        <v>108</v>
      </c>
      <c r="C10" s="55" t="s">
        <v>109</v>
      </c>
      <c r="D10" s="14">
        <v>30.65</v>
      </c>
      <c r="E10" s="55"/>
      <c r="F10" s="20">
        <f>SUM(D10:E10)</f>
        <v>30.65</v>
      </c>
      <c r="G10" s="79">
        <v>2</v>
      </c>
      <c r="H10" s="16">
        <v>33.35</v>
      </c>
      <c r="I10" s="55"/>
      <c r="J10" s="20">
        <f t="shared" si="1"/>
        <v>33.35</v>
      </c>
      <c r="K10" s="79">
        <v>1</v>
      </c>
      <c r="L10" s="17">
        <v>31.56</v>
      </c>
      <c r="M10" s="55">
        <v>5</v>
      </c>
      <c r="N10" s="20">
        <f t="shared" si="2"/>
        <v>36.56</v>
      </c>
      <c r="O10" s="79">
        <v>1</v>
      </c>
      <c r="P10" s="80"/>
      <c r="Q10" s="16">
        <f>SUM(F10+J10+N10)</f>
        <v>100.56</v>
      </c>
      <c r="R10" s="127">
        <v>1</v>
      </c>
    </row>
    <row r="11" spans="1:18" ht="15.75" x14ac:dyDescent="0.25">
      <c r="A11" s="122">
        <v>4</v>
      </c>
      <c r="B11" s="78" t="s">
        <v>156</v>
      </c>
      <c r="C11" s="55" t="s">
        <v>157</v>
      </c>
      <c r="D11" s="14">
        <v>33.78</v>
      </c>
      <c r="E11" s="55"/>
      <c r="F11" s="20">
        <f>SUM(D11:E11)</f>
        <v>33.78</v>
      </c>
      <c r="G11" s="79">
        <v>3</v>
      </c>
      <c r="H11" s="16">
        <v>43.84</v>
      </c>
      <c r="I11" s="55">
        <v>5</v>
      </c>
      <c r="J11" s="20">
        <f t="shared" si="1"/>
        <v>48.84</v>
      </c>
      <c r="K11" s="79">
        <v>3</v>
      </c>
      <c r="L11" s="17">
        <v>35.340000000000003</v>
      </c>
      <c r="M11" s="55">
        <v>10</v>
      </c>
      <c r="N11" s="20" t="s">
        <v>224</v>
      </c>
      <c r="O11" s="79">
        <v>4</v>
      </c>
      <c r="P11" s="80"/>
      <c r="Q11" s="16" t="s">
        <v>223</v>
      </c>
      <c r="R11" s="84">
        <v>4</v>
      </c>
    </row>
    <row r="12" spans="1:18" ht="15.75" x14ac:dyDescent="0.25">
      <c r="A12" s="122"/>
      <c r="B12" s="85"/>
      <c r="C12" s="14"/>
      <c r="D12" s="14"/>
      <c r="E12" s="14"/>
      <c r="F12" s="20"/>
      <c r="G12" s="86"/>
      <c r="H12" s="17"/>
      <c r="I12" s="14"/>
      <c r="J12" s="20"/>
      <c r="K12" s="86"/>
      <c r="L12" s="17"/>
      <c r="M12" s="14"/>
      <c r="N12" s="20"/>
      <c r="O12" s="86"/>
      <c r="P12" s="87"/>
      <c r="Q12" s="16"/>
      <c r="R12" s="126"/>
    </row>
    <row r="13" spans="1:18" ht="18.75" x14ac:dyDescent="0.3">
      <c r="A13" s="122"/>
      <c r="B13" s="212" t="s">
        <v>110</v>
      </c>
      <c r="C13" s="213"/>
      <c r="D13" s="213"/>
      <c r="E13" s="213"/>
      <c r="F13" s="213"/>
      <c r="G13" s="214"/>
      <c r="H13" s="17"/>
      <c r="I13" s="14"/>
      <c r="J13" s="20"/>
      <c r="K13" s="86"/>
      <c r="L13" s="17"/>
      <c r="M13" s="14"/>
      <c r="N13" s="20"/>
      <c r="O13" s="86"/>
      <c r="P13" s="87"/>
      <c r="Q13" s="16"/>
      <c r="R13" s="126"/>
    </row>
    <row r="14" spans="1:18" ht="18.75" x14ac:dyDescent="0.3">
      <c r="A14" s="122">
        <v>1</v>
      </c>
      <c r="B14" s="89" t="s">
        <v>111</v>
      </c>
      <c r="C14" s="55" t="s">
        <v>112</v>
      </c>
      <c r="D14" s="14">
        <v>31.82</v>
      </c>
      <c r="E14" s="55"/>
      <c r="F14" s="20">
        <f t="shared" ref="F14:F39" si="4">SUM(D14+E14)</f>
        <v>31.82</v>
      </c>
      <c r="G14" s="79">
        <v>2</v>
      </c>
      <c r="H14" s="16">
        <v>40.19</v>
      </c>
      <c r="I14" s="55"/>
      <c r="J14" s="20">
        <f t="shared" ref="J14:J39" si="5">SUM(H14+I14)</f>
        <v>40.19</v>
      </c>
      <c r="K14" s="79">
        <v>4</v>
      </c>
      <c r="L14" s="17">
        <v>31.94</v>
      </c>
      <c r="M14" s="55"/>
      <c r="N14" s="20">
        <f t="shared" ref="N14:N39" si="6">SUM(L14+M14)</f>
        <v>31.94</v>
      </c>
      <c r="O14" s="79">
        <v>3</v>
      </c>
      <c r="P14" s="80"/>
      <c r="Q14" s="16">
        <f t="shared" ref="Q14:Q39" si="7">SUM(F14+J14+N14)</f>
        <v>103.94999999999999</v>
      </c>
      <c r="R14" s="129">
        <v>3</v>
      </c>
    </row>
    <row r="15" spans="1:18" ht="15.75" x14ac:dyDescent="0.25">
      <c r="A15" s="122">
        <v>2</v>
      </c>
      <c r="B15" s="89" t="s">
        <v>160</v>
      </c>
      <c r="C15" s="55" t="s">
        <v>161</v>
      </c>
      <c r="D15" s="20">
        <v>35.22</v>
      </c>
      <c r="E15" s="55"/>
      <c r="F15" s="20">
        <v>35.22</v>
      </c>
      <c r="G15" s="79">
        <v>5</v>
      </c>
      <c r="H15" s="16">
        <v>40</v>
      </c>
      <c r="I15" s="55"/>
      <c r="J15" s="20">
        <f t="shared" si="5"/>
        <v>40</v>
      </c>
      <c r="K15" s="79">
        <v>3</v>
      </c>
      <c r="L15" s="16">
        <v>31.88</v>
      </c>
      <c r="M15" s="55"/>
      <c r="N15" s="20">
        <f t="shared" si="6"/>
        <v>31.88</v>
      </c>
      <c r="O15" s="79">
        <v>2</v>
      </c>
      <c r="P15" s="80"/>
      <c r="Q15" s="16">
        <f t="shared" si="7"/>
        <v>107.1</v>
      </c>
      <c r="R15" s="84">
        <v>4</v>
      </c>
    </row>
    <row r="16" spans="1:18" ht="18.75" x14ac:dyDescent="0.3">
      <c r="A16" s="122">
        <v>3</v>
      </c>
      <c r="B16" s="89" t="s">
        <v>115</v>
      </c>
      <c r="C16" s="55" t="s">
        <v>116</v>
      </c>
      <c r="D16" s="20">
        <v>28.78</v>
      </c>
      <c r="E16" s="55"/>
      <c r="F16" s="20">
        <f t="shared" si="4"/>
        <v>28.78</v>
      </c>
      <c r="G16" s="79">
        <v>1</v>
      </c>
      <c r="H16" s="17">
        <v>34.840000000000003</v>
      </c>
      <c r="I16" s="55"/>
      <c r="J16" s="20">
        <f t="shared" si="5"/>
        <v>34.840000000000003</v>
      </c>
      <c r="K16" s="79">
        <v>1</v>
      </c>
      <c r="L16" s="17">
        <v>34.130000000000003</v>
      </c>
      <c r="M16" s="55"/>
      <c r="N16" s="20">
        <f t="shared" si="6"/>
        <v>34.130000000000003</v>
      </c>
      <c r="O16" s="79">
        <v>4</v>
      </c>
      <c r="P16" s="80"/>
      <c r="Q16" s="16">
        <f t="shared" si="7"/>
        <v>97.75</v>
      </c>
      <c r="R16" s="127">
        <v>1</v>
      </c>
    </row>
    <row r="17" spans="1:18" ht="15.75" x14ac:dyDescent="0.25">
      <c r="A17" s="122">
        <v>4</v>
      </c>
      <c r="B17" s="89" t="s">
        <v>158</v>
      </c>
      <c r="C17" s="55" t="s">
        <v>159</v>
      </c>
      <c r="D17" s="20">
        <v>33.56</v>
      </c>
      <c r="E17" s="55"/>
      <c r="F17" s="20">
        <f t="shared" si="4"/>
        <v>33.56</v>
      </c>
      <c r="G17" s="79">
        <v>3</v>
      </c>
      <c r="H17" s="17">
        <v>44.91</v>
      </c>
      <c r="I17" s="55"/>
      <c r="J17" s="20">
        <f t="shared" si="5"/>
        <v>44.91</v>
      </c>
      <c r="K17" s="79">
        <v>5</v>
      </c>
      <c r="L17" s="17">
        <v>34.79</v>
      </c>
      <c r="M17" s="55"/>
      <c r="N17" s="20">
        <f t="shared" si="6"/>
        <v>34.79</v>
      </c>
      <c r="O17" s="79">
        <v>5</v>
      </c>
      <c r="P17" s="80"/>
      <c r="Q17" s="16">
        <f t="shared" si="7"/>
        <v>113.25999999999999</v>
      </c>
      <c r="R17" s="84">
        <v>5</v>
      </c>
    </row>
    <row r="18" spans="1:18" ht="18.75" x14ac:dyDescent="0.3">
      <c r="A18" s="122">
        <v>5</v>
      </c>
      <c r="B18" s="89" t="s">
        <v>113</v>
      </c>
      <c r="C18" s="55" t="s">
        <v>114</v>
      </c>
      <c r="D18" s="20">
        <v>29.87</v>
      </c>
      <c r="E18" s="55">
        <v>5</v>
      </c>
      <c r="F18" s="20">
        <f t="shared" si="4"/>
        <v>34.870000000000005</v>
      </c>
      <c r="G18" s="79">
        <v>4</v>
      </c>
      <c r="H18" s="17">
        <v>36.159999999999997</v>
      </c>
      <c r="I18" s="55"/>
      <c r="J18" s="20">
        <f t="shared" si="5"/>
        <v>36.159999999999997</v>
      </c>
      <c r="K18" s="79">
        <v>2</v>
      </c>
      <c r="L18" s="17">
        <v>29.18</v>
      </c>
      <c r="M18" s="55"/>
      <c r="N18" s="20">
        <f t="shared" si="6"/>
        <v>29.18</v>
      </c>
      <c r="O18" s="79">
        <v>1</v>
      </c>
      <c r="P18" s="80"/>
      <c r="Q18" s="16">
        <f t="shared" si="7"/>
        <v>100.21000000000001</v>
      </c>
      <c r="R18" s="130">
        <v>2</v>
      </c>
    </row>
    <row r="19" spans="1:18" ht="15.75" x14ac:dyDescent="0.25">
      <c r="A19" s="122"/>
      <c r="B19" s="85"/>
      <c r="C19" s="14"/>
      <c r="D19" s="14"/>
      <c r="E19" s="14"/>
      <c r="F19" s="20"/>
      <c r="G19" s="86"/>
      <c r="H19" s="17"/>
      <c r="I19" s="14"/>
      <c r="J19" s="20"/>
      <c r="K19" s="86"/>
      <c r="L19" s="17"/>
      <c r="M19" s="14"/>
      <c r="N19" s="20"/>
      <c r="O19" s="86"/>
      <c r="P19" s="87"/>
      <c r="Q19" s="16"/>
      <c r="R19" s="126"/>
    </row>
    <row r="20" spans="1:18" ht="18.75" x14ac:dyDescent="0.3">
      <c r="A20" s="122"/>
      <c r="B20" s="215" t="s">
        <v>117</v>
      </c>
      <c r="C20" s="216"/>
      <c r="D20" s="216"/>
      <c r="E20" s="216"/>
      <c r="F20" s="216"/>
      <c r="G20" s="217"/>
      <c r="H20" s="17"/>
      <c r="I20" s="14"/>
      <c r="J20" s="20"/>
      <c r="K20" s="86"/>
      <c r="L20" s="17"/>
      <c r="M20" s="14"/>
      <c r="N20" s="90"/>
      <c r="O20" s="86"/>
      <c r="P20" s="87"/>
      <c r="Q20" s="16"/>
      <c r="R20" s="126"/>
    </row>
    <row r="21" spans="1:18" ht="18.75" x14ac:dyDescent="0.3">
      <c r="A21" s="122">
        <v>1</v>
      </c>
      <c r="B21" s="91" t="s">
        <v>143</v>
      </c>
      <c r="C21" s="55" t="s">
        <v>144</v>
      </c>
      <c r="D21" s="92">
        <v>35.47</v>
      </c>
      <c r="E21" s="55"/>
      <c r="F21" s="20">
        <f t="shared" si="4"/>
        <v>35.47</v>
      </c>
      <c r="G21" s="79">
        <v>2</v>
      </c>
      <c r="H21" s="16">
        <v>42.87</v>
      </c>
      <c r="I21" s="55">
        <v>10</v>
      </c>
      <c r="J21" s="20">
        <f t="shared" si="5"/>
        <v>52.87</v>
      </c>
      <c r="K21" s="79">
        <v>2</v>
      </c>
      <c r="L21" s="17">
        <v>37.590000000000003</v>
      </c>
      <c r="M21" s="55"/>
      <c r="N21" s="93">
        <f>SUM(L21+M21)</f>
        <v>37.590000000000003</v>
      </c>
      <c r="O21" s="94">
        <v>4</v>
      </c>
      <c r="P21" s="118"/>
      <c r="Q21" s="16">
        <f>SUM(F21+J21+N21+P21)</f>
        <v>125.93</v>
      </c>
      <c r="R21" s="130">
        <v>2</v>
      </c>
    </row>
    <row r="22" spans="1:18" ht="18.75" x14ac:dyDescent="0.3">
      <c r="A22" s="122">
        <v>2</v>
      </c>
      <c r="B22" s="91" t="s">
        <v>135</v>
      </c>
      <c r="C22" s="55" t="s">
        <v>136</v>
      </c>
      <c r="D22" s="20">
        <v>31.06</v>
      </c>
      <c r="E22" s="55"/>
      <c r="F22" s="20">
        <f t="shared" si="4"/>
        <v>31.06</v>
      </c>
      <c r="G22" s="79">
        <v>1</v>
      </c>
      <c r="H22" s="16">
        <v>39.22</v>
      </c>
      <c r="I22" s="55"/>
      <c r="J22" s="20">
        <f t="shared" si="5"/>
        <v>39.22</v>
      </c>
      <c r="K22" s="79">
        <v>1</v>
      </c>
      <c r="L22" s="16">
        <v>35.880000000000003</v>
      </c>
      <c r="M22" s="55"/>
      <c r="N22" s="93">
        <f>SUM(L22+M22)</f>
        <v>35.880000000000003</v>
      </c>
      <c r="O22" s="79">
        <v>2</v>
      </c>
      <c r="P22" s="59"/>
      <c r="Q22" s="16">
        <f>SUM(F22+J22+N22+P22)</f>
        <v>106.16</v>
      </c>
      <c r="R22" s="127">
        <v>1</v>
      </c>
    </row>
    <row r="23" spans="1:18" ht="15.75" x14ac:dyDescent="0.25">
      <c r="A23" s="122">
        <v>3</v>
      </c>
      <c r="B23" s="91" t="s">
        <v>119</v>
      </c>
      <c r="C23" s="55" t="s">
        <v>169</v>
      </c>
      <c r="D23" s="14">
        <v>47.84</v>
      </c>
      <c r="E23" s="55">
        <v>15</v>
      </c>
      <c r="F23" s="20">
        <f t="shared" si="4"/>
        <v>62.84</v>
      </c>
      <c r="G23" s="79">
        <v>6</v>
      </c>
      <c r="H23" s="17">
        <v>84.75</v>
      </c>
      <c r="I23" s="55"/>
      <c r="J23" s="20">
        <f t="shared" si="5"/>
        <v>84.75</v>
      </c>
      <c r="K23" s="79">
        <v>5</v>
      </c>
      <c r="L23" s="16">
        <v>52.68</v>
      </c>
      <c r="M23" s="55"/>
      <c r="N23" s="20">
        <f>SUM(L23:M23)</f>
        <v>52.68</v>
      </c>
      <c r="O23" s="79">
        <v>6</v>
      </c>
      <c r="P23" s="59"/>
      <c r="Q23" s="16">
        <f>SUM(F23+J23+N23+P23)</f>
        <v>200.27</v>
      </c>
      <c r="R23" s="102" t="s">
        <v>24</v>
      </c>
    </row>
    <row r="24" spans="1:18" ht="15.75" x14ac:dyDescent="0.25">
      <c r="A24" s="122">
        <v>4</v>
      </c>
      <c r="B24" s="91" t="s">
        <v>118</v>
      </c>
      <c r="C24" s="55" t="s">
        <v>59</v>
      </c>
      <c r="D24" s="14">
        <v>39.28</v>
      </c>
      <c r="E24" s="55"/>
      <c r="F24" s="20">
        <f t="shared" si="4"/>
        <v>39.28</v>
      </c>
      <c r="G24" s="79">
        <v>3</v>
      </c>
      <c r="H24" s="17">
        <v>86.63</v>
      </c>
      <c r="I24" s="55"/>
      <c r="J24" s="20">
        <f t="shared" si="5"/>
        <v>86.63</v>
      </c>
      <c r="K24" s="79">
        <v>6</v>
      </c>
      <c r="L24" s="17">
        <v>47.5</v>
      </c>
      <c r="M24" s="55"/>
      <c r="N24" s="20">
        <f>SUM(L24:M24)</f>
        <v>47.5</v>
      </c>
      <c r="O24" s="79">
        <v>5</v>
      </c>
      <c r="P24" s="59">
        <v>15</v>
      </c>
      <c r="Q24" s="16">
        <f>SUM(F24+J24+N24+P24)</f>
        <v>188.41</v>
      </c>
      <c r="R24" s="84">
        <v>5</v>
      </c>
    </row>
    <row r="25" spans="1:18" ht="18.75" x14ac:dyDescent="0.3">
      <c r="A25" s="122">
        <v>5</v>
      </c>
      <c r="B25" s="91" t="s">
        <v>208</v>
      </c>
      <c r="C25" s="55" t="s">
        <v>209</v>
      </c>
      <c r="D25" s="14">
        <v>48.03</v>
      </c>
      <c r="E25" s="55"/>
      <c r="F25" s="20">
        <f t="shared" si="4"/>
        <v>48.03</v>
      </c>
      <c r="G25" s="79">
        <v>5</v>
      </c>
      <c r="H25" s="17">
        <v>48.57</v>
      </c>
      <c r="I25" s="55">
        <v>5</v>
      </c>
      <c r="J25" s="20">
        <f t="shared" si="5"/>
        <v>53.57</v>
      </c>
      <c r="K25" s="79">
        <v>3</v>
      </c>
      <c r="L25" s="16">
        <v>37.28</v>
      </c>
      <c r="M25" s="55"/>
      <c r="N25" s="20">
        <f>SUM(L25:M25)</f>
        <v>37.28</v>
      </c>
      <c r="O25" s="79">
        <v>3</v>
      </c>
      <c r="P25" s="59"/>
      <c r="Q25" s="16">
        <f t="shared" ref="Q25:Q27" si="8">SUM(F25+J25+N25+P25)</f>
        <v>138.88</v>
      </c>
      <c r="R25" s="129">
        <v>3</v>
      </c>
    </row>
    <row r="26" spans="1:18" ht="15.75" x14ac:dyDescent="0.25">
      <c r="A26" s="122">
        <v>6</v>
      </c>
      <c r="B26" s="91" t="s">
        <v>221</v>
      </c>
      <c r="C26" s="55" t="s">
        <v>222</v>
      </c>
      <c r="D26" s="14">
        <v>82.69</v>
      </c>
      <c r="E26" s="55">
        <v>30</v>
      </c>
      <c r="F26" s="20">
        <f t="shared" si="4"/>
        <v>112.69</v>
      </c>
      <c r="G26" s="79">
        <v>7</v>
      </c>
      <c r="H26" s="16">
        <v>119.65</v>
      </c>
      <c r="I26" s="55"/>
      <c r="J26" s="20" t="s">
        <v>225</v>
      </c>
      <c r="K26" s="79">
        <v>7</v>
      </c>
      <c r="L26" s="17">
        <v>46.72</v>
      </c>
      <c r="M26" s="55">
        <v>30</v>
      </c>
      <c r="N26" s="20">
        <f>SUM(L26:M26)</f>
        <v>76.72</v>
      </c>
      <c r="O26" s="79">
        <v>7</v>
      </c>
      <c r="P26" s="59"/>
      <c r="Q26" s="16" t="s">
        <v>226</v>
      </c>
      <c r="R26" s="84">
        <v>7</v>
      </c>
    </row>
    <row r="27" spans="1:18" ht="15.75" x14ac:dyDescent="0.25">
      <c r="A27" s="122">
        <v>7</v>
      </c>
      <c r="B27" s="91" t="s">
        <v>141</v>
      </c>
      <c r="C27" s="55" t="s">
        <v>142</v>
      </c>
      <c r="D27" s="14">
        <v>39.53</v>
      </c>
      <c r="E27" s="55"/>
      <c r="F27" s="20">
        <f t="shared" si="4"/>
        <v>39.53</v>
      </c>
      <c r="G27" s="79">
        <v>4</v>
      </c>
      <c r="H27" s="16">
        <v>75.28</v>
      </c>
      <c r="I27" s="55"/>
      <c r="J27" s="20">
        <f t="shared" si="5"/>
        <v>75.28</v>
      </c>
      <c r="K27" s="79">
        <v>4</v>
      </c>
      <c r="L27" s="16">
        <v>33.090000000000003</v>
      </c>
      <c r="M27" s="55"/>
      <c r="N27" s="20">
        <f>SUM(L27:M27)</f>
        <v>33.090000000000003</v>
      </c>
      <c r="O27" s="79">
        <v>1</v>
      </c>
      <c r="P27" s="59"/>
      <c r="Q27" s="16">
        <f t="shared" si="8"/>
        <v>147.9</v>
      </c>
      <c r="R27" s="84">
        <v>4</v>
      </c>
    </row>
    <row r="28" spans="1:18" ht="15.75" x14ac:dyDescent="0.25">
      <c r="A28" s="122"/>
      <c r="B28" s="28"/>
      <c r="C28" s="28"/>
      <c r="D28" s="28"/>
      <c r="E28" s="28"/>
      <c r="F28" s="37"/>
      <c r="G28" s="96"/>
      <c r="H28" s="17"/>
      <c r="I28" s="14"/>
      <c r="J28" s="20"/>
      <c r="K28" s="86"/>
      <c r="L28" s="17"/>
      <c r="M28" s="14"/>
      <c r="N28" s="20"/>
      <c r="O28" s="86"/>
      <c r="P28" s="59"/>
      <c r="Q28" s="16"/>
      <c r="R28" s="126"/>
    </row>
    <row r="29" spans="1:18" ht="18.75" x14ac:dyDescent="0.3">
      <c r="A29" s="122"/>
      <c r="B29" s="202" t="s">
        <v>121</v>
      </c>
      <c r="C29" s="203"/>
      <c r="D29" s="203"/>
      <c r="E29" s="203"/>
      <c r="F29" s="203"/>
      <c r="G29" s="204"/>
      <c r="H29" s="17"/>
      <c r="I29" s="14"/>
      <c r="J29" s="20"/>
      <c r="K29" s="86"/>
      <c r="L29" s="17"/>
      <c r="M29" s="14"/>
      <c r="N29" s="20"/>
      <c r="O29" s="86"/>
      <c r="P29" s="59"/>
      <c r="Q29" s="16"/>
      <c r="R29" s="126"/>
    </row>
    <row r="30" spans="1:18" ht="15.75" x14ac:dyDescent="0.25">
      <c r="A30" s="122">
        <v>1</v>
      </c>
      <c r="B30" s="97" t="s">
        <v>122</v>
      </c>
      <c r="C30" s="55" t="s">
        <v>123</v>
      </c>
      <c r="D30" s="20">
        <v>46.9</v>
      </c>
      <c r="E30" s="14"/>
      <c r="F30" s="20">
        <f t="shared" si="4"/>
        <v>46.9</v>
      </c>
      <c r="G30" s="79">
        <v>3</v>
      </c>
      <c r="H30" s="16">
        <v>72.97</v>
      </c>
      <c r="I30" s="14"/>
      <c r="J30" s="20">
        <f t="shared" si="5"/>
        <v>72.97</v>
      </c>
      <c r="K30" s="79">
        <v>4</v>
      </c>
      <c r="L30" s="17">
        <v>39.81</v>
      </c>
      <c r="M30" s="14"/>
      <c r="N30" s="20">
        <f t="shared" si="6"/>
        <v>39.81</v>
      </c>
      <c r="O30" s="79">
        <v>3</v>
      </c>
      <c r="P30" s="59"/>
      <c r="Q30" s="16">
        <f t="shared" si="7"/>
        <v>159.68</v>
      </c>
      <c r="R30" s="84">
        <v>4</v>
      </c>
    </row>
    <row r="31" spans="1:18" ht="18.75" x14ac:dyDescent="0.3">
      <c r="A31" s="122">
        <v>2</v>
      </c>
      <c r="B31" s="97" t="s">
        <v>145</v>
      </c>
      <c r="C31" s="55" t="s">
        <v>124</v>
      </c>
      <c r="D31" s="20">
        <v>37.28</v>
      </c>
      <c r="E31" s="14"/>
      <c r="F31" s="20">
        <f t="shared" si="4"/>
        <v>37.28</v>
      </c>
      <c r="G31" s="79">
        <v>1</v>
      </c>
      <c r="H31" s="16">
        <v>45.78</v>
      </c>
      <c r="I31" s="14"/>
      <c r="J31" s="20">
        <f>SUM(H31+I31)</f>
        <v>45.78</v>
      </c>
      <c r="K31" s="79">
        <v>1</v>
      </c>
      <c r="L31" s="17">
        <v>34.31</v>
      </c>
      <c r="M31" s="14"/>
      <c r="N31" s="20">
        <f t="shared" si="6"/>
        <v>34.31</v>
      </c>
      <c r="O31" s="79">
        <v>1</v>
      </c>
      <c r="P31" s="59"/>
      <c r="Q31" s="30">
        <f>SUM(F31+J31+N31)</f>
        <v>117.37</v>
      </c>
      <c r="R31" s="127">
        <v>1</v>
      </c>
    </row>
    <row r="32" spans="1:18" ht="18.75" x14ac:dyDescent="0.3">
      <c r="A32" s="122">
        <v>3</v>
      </c>
      <c r="B32" s="97" t="s">
        <v>148</v>
      </c>
      <c r="C32" s="55" t="s">
        <v>149</v>
      </c>
      <c r="D32" s="20">
        <v>55.72</v>
      </c>
      <c r="E32" s="14">
        <v>5</v>
      </c>
      <c r="F32" s="20">
        <f t="shared" si="4"/>
        <v>60.72</v>
      </c>
      <c r="G32" s="79">
        <v>6</v>
      </c>
      <c r="H32" s="16">
        <v>49.34</v>
      </c>
      <c r="I32" s="14"/>
      <c r="J32" s="20">
        <f t="shared" ref="J32:J35" si="9">SUM(H32+I32)</f>
        <v>49.34</v>
      </c>
      <c r="K32" s="79">
        <v>2</v>
      </c>
      <c r="L32" s="17">
        <v>35.159999999999997</v>
      </c>
      <c r="M32" s="14"/>
      <c r="N32" s="20">
        <f t="shared" si="6"/>
        <v>35.159999999999997</v>
      </c>
      <c r="O32" s="79">
        <v>2</v>
      </c>
      <c r="P32" s="59"/>
      <c r="Q32" s="16">
        <f t="shared" ref="Q32" si="10">SUM(F32+J32+N32)</f>
        <v>145.22</v>
      </c>
      <c r="R32" s="129">
        <v>3</v>
      </c>
    </row>
    <row r="33" spans="1:18" ht="15.75" x14ac:dyDescent="0.25">
      <c r="A33" s="122">
        <v>4</v>
      </c>
      <c r="B33" s="97" t="s">
        <v>139</v>
      </c>
      <c r="C33" s="55" t="s">
        <v>140</v>
      </c>
      <c r="D33" s="20">
        <v>49.59</v>
      </c>
      <c r="E33" s="14"/>
      <c r="F33" s="20">
        <f t="shared" si="4"/>
        <v>49.59</v>
      </c>
      <c r="G33" s="79">
        <v>4</v>
      </c>
      <c r="H33" s="16">
        <v>75.5</v>
      </c>
      <c r="I33" s="14"/>
      <c r="J33" s="20">
        <f t="shared" si="9"/>
        <v>75.5</v>
      </c>
      <c r="K33" s="79">
        <v>5</v>
      </c>
      <c r="L33" s="17">
        <v>36.369999999999997</v>
      </c>
      <c r="M33" s="14">
        <v>30</v>
      </c>
      <c r="N33" s="20">
        <f t="shared" si="6"/>
        <v>66.37</v>
      </c>
      <c r="O33" s="79">
        <v>6</v>
      </c>
      <c r="P33" s="59">
        <v>0.9</v>
      </c>
      <c r="Q33" s="16">
        <f>SUM(F33+J33+N33+P33)</f>
        <v>192.36</v>
      </c>
      <c r="R33" s="84">
        <v>5</v>
      </c>
    </row>
    <row r="34" spans="1:18" s="120" customFormat="1" ht="18.75" x14ac:dyDescent="0.3">
      <c r="A34" s="122">
        <v>5</v>
      </c>
      <c r="B34" s="97" t="s">
        <v>227</v>
      </c>
      <c r="C34" s="55" t="s">
        <v>228</v>
      </c>
      <c r="D34" s="20">
        <v>41.13</v>
      </c>
      <c r="E34" s="14"/>
      <c r="F34" s="20">
        <f t="shared" si="4"/>
        <v>41.13</v>
      </c>
      <c r="G34" s="79">
        <v>2</v>
      </c>
      <c r="H34" s="16">
        <v>46.43</v>
      </c>
      <c r="I34" s="14">
        <v>5</v>
      </c>
      <c r="J34" s="20">
        <f t="shared" si="9"/>
        <v>51.43</v>
      </c>
      <c r="K34" s="79">
        <v>3</v>
      </c>
      <c r="L34" s="17">
        <v>38.06</v>
      </c>
      <c r="M34" s="14">
        <v>5</v>
      </c>
      <c r="N34" s="20">
        <f t="shared" si="6"/>
        <v>43.06</v>
      </c>
      <c r="O34" s="79">
        <v>4</v>
      </c>
      <c r="P34" s="59"/>
      <c r="Q34" s="16">
        <f>SUM(F34+J34+N34+P34)</f>
        <v>135.62</v>
      </c>
      <c r="R34" s="130">
        <v>2</v>
      </c>
    </row>
    <row r="35" spans="1:18" s="120" customFormat="1" ht="15.75" x14ac:dyDescent="0.25">
      <c r="A35" s="122">
        <v>6</v>
      </c>
      <c r="B35" s="97" t="s">
        <v>229</v>
      </c>
      <c r="C35" s="55" t="s">
        <v>230</v>
      </c>
      <c r="D35" s="20">
        <v>47.91</v>
      </c>
      <c r="E35" s="14">
        <v>5</v>
      </c>
      <c r="F35" s="20">
        <f t="shared" si="4"/>
        <v>52.91</v>
      </c>
      <c r="G35" s="79">
        <v>5</v>
      </c>
      <c r="H35" s="16">
        <v>72.430000000000007</v>
      </c>
      <c r="I35" s="14">
        <v>20</v>
      </c>
      <c r="J35" s="20">
        <f t="shared" si="9"/>
        <v>92.43</v>
      </c>
      <c r="K35" s="79">
        <v>6</v>
      </c>
      <c r="L35" s="17">
        <v>54.41</v>
      </c>
      <c r="M35" s="14"/>
      <c r="N35" s="20">
        <f t="shared" si="6"/>
        <v>54.41</v>
      </c>
      <c r="O35" s="79">
        <v>5</v>
      </c>
      <c r="P35" s="59"/>
      <c r="Q35" s="16">
        <f>SUM(F35+J35+N35+P35)</f>
        <v>199.75</v>
      </c>
      <c r="R35" s="84">
        <v>6</v>
      </c>
    </row>
    <row r="36" spans="1:18" ht="15.75" x14ac:dyDescent="0.25">
      <c r="A36" s="122"/>
      <c r="B36" s="28"/>
      <c r="C36" s="14"/>
      <c r="D36" s="14"/>
      <c r="E36" s="14"/>
      <c r="F36" s="20"/>
      <c r="G36" s="86"/>
      <c r="H36" s="17"/>
      <c r="I36" s="14"/>
      <c r="J36" s="20"/>
      <c r="K36" s="86"/>
      <c r="L36" s="17"/>
      <c r="M36" s="14"/>
      <c r="N36" s="20"/>
      <c r="O36" s="86"/>
      <c r="P36" s="59"/>
      <c r="Q36" s="16"/>
      <c r="R36" s="126"/>
    </row>
    <row r="37" spans="1:18" ht="18.75" x14ac:dyDescent="0.3">
      <c r="A37" s="122"/>
      <c r="B37" s="202" t="s">
        <v>125</v>
      </c>
      <c r="C37" s="203"/>
      <c r="D37" s="203"/>
      <c r="E37" s="203"/>
      <c r="F37" s="203"/>
      <c r="G37" s="204"/>
      <c r="H37" s="17"/>
      <c r="I37" s="14"/>
      <c r="J37" s="20"/>
      <c r="K37" s="86"/>
      <c r="L37" s="17"/>
      <c r="M37" s="14"/>
      <c r="N37" s="20"/>
      <c r="O37" s="86"/>
      <c r="P37" s="59"/>
      <c r="Q37" s="16"/>
      <c r="R37" s="126"/>
    </row>
    <row r="38" spans="1:18" ht="18.75" x14ac:dyDescent="0.3">
      <c r="A38" s="122">
        <v>1</v>
      </c>
      <c r="B38" s="98" t="s">
        <v>126</v>
      </c>
      <c r="C38" s="55" t="s">
        <v>127</v>
      </c>
      <c r="D38" s="20">
        <v>50.88</v>
      </c>
      <c r="E38" s="14"/>
      <c r="F38" s="20">
        <f t="shared" si="4"/>
        <v>50.88</v>
      </c>
      <c r="G38" s="79">
        <v>2</v>
      </c>
      <c r="H38" s="16">
        <v>56.16</v>
      </c>
      <c r="I38" s="55"/>
      <c r="J38" s="20">
        <f t="shared" si="5"/>
        <v>56.16</v>
      </c>
      <c r="K38" s="79">
        <v>2</v>
      </c>
      <c r="L38" s="17">
        <v>35.840000000000003</v>
      </c>
      <c r="M38" s="55">
        <v>10</v>
      </c>
      <c r="N38" s="20">
        <f t="shared" si="6"/>
        <v>45.84</v>
      </c>
      <c r="O38" s="79">
        <v>1</v>
      </c>
      <c r="P38" s="59"/>
      <c r="Q38" s="16">
        <f t="shared" si="7"/>
        <v>152.88</v>
      </c>
      <c r="R38" s="130">
        <v>2</v>
      </c>
    </row>
    <row r="39" spans="1:18" ht="18.75" x14ac:dyDescent="0.3">
      <c r="A39" s="122">
        <v>2</v>
      </c>
      <c r="B39" s="98" t="s">
        <v>128</v>
      </c>
      <c r="C39" s="55" t="s">
        <v>105</v>
      </c>
      <c r="D39" s="20">
        <v>49.56</v>
      </c>
      <c r="E39" s="14"/>
      <c r="F39" s="20">
        <f t="shared" si="4"/>
        <v>49.56</v>
      </c>
      <c r="G39" s="79">
        <v>1</v>
      </c>
      <c r="H39" s="16">
        <v>47.15</v>
      </c>
      <c r="I39" s="55"/>
      <c r="J39" s="20">
        <f t="shared" si="5"/>
        <v>47.15</v>
      </c>
      <c r="K39" s="79">
        <v>1</v>
      </c>
      <c r="L39" s="17">
        <v>35.94</v>
      </c>
      <c r="M39" s="55">
        <v>10</v>
      </c>
      <c r="N39" s="20">
        <f t="shared" si="6"/>
        <v>45.94</v>
      </c>
      <c r="O39" s="79">
        <v>2</v>
      </c>
      <c r="P39" s="59"/>
      <c r="Q39" s="16">
        <f t="shared" si="7"/>
        <v>142.65</v>
      </c>
      <c r="R39" s="127">
        <v>1</v>
      </c>
    </row>
    <row r="40" spans="1:18" ht="15.75" x14ac:dyDescent="0.25">
      <c r="A40" s="122"/>
      <c r="B40" s="14"/>
      <c r="C40" s="14"/>
      <c r="D40" s="14"/>
      <c r="E40" s="14"/>
      <c r="F40" s="20"/>
      <c r="G40" s="86"/>
      <c r="H40" s="17"/>
      <c r="I40" s="14"/>
      <c r="J40" s="20"/>
      <c r="K40" s="86"/>
      <c r="L40" s="17"/>
      <c r="M40" s="14"/>
      <c r="N40" s="20"/>
      <c r="O40" s="86"/>
      <c r="P40" s="59"/>
      <c r="Q40" s="16"/>
      <c r="R40" s="126"/>
    </row>
  </sheetData>
  <mergeCells count="17"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B37:G37"/>
    <mergeCell ref="L5:N5"/>
    <mergeCell ref="O5:O6"/>
    <mergeCell ref="B7:G7"/>
    <mergeCell ref="B13:G13"/>
    <mergeCell ref="B20:G20"/>
    <mergeCell ref="B29:G2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O8" sqref="O8"/>
    </sheetView>
  </sheetViews>
  <sheetFormatPr defaultRowHeight="15" x14ac:dyDescent="0.25"/>
  <cols>
    <col min="1" max="1" width="5" customWidth="1"/>
    <col min="2" max="2" width="8.140625" customWidth="1"/>
    <col min="3" max="3" width="16.85546875" customWidth="1"/>
    <col min="4" max="4" width="10.28515625" customWidth="1"/>
    <col min="5" max="5" width="6.42578125" customWidth="1"/>
    <col min="9" max="9" width="8.28515625" customWidth="1"/>
    <col min="10" max="11" width="6.140625" customWidth="1"/>
    <col min="13" max="13" width="6.140625" customWidth="1"/>
  </cols>
  <sheetData>
    <row r="1" spans="1:13" ht="18.75" x14ac:dyDescent="0.3">
      <c r="A1" s="123"/>
      <c r="B1" s="123"/>
      <c r="C1" s="188" t="s">
        <v>231</v>
      </c>
      <c r="D1" s="188"/>
      <c r="E1" s="188"/>
      <c r="F1" s="188"/>
      <c r="G1" s="188"/>
      <c r="H1" s="188"/>
      <c r="I1" s="188"/>
      <c r="J1" s="188"/>
      <c r="K1" s="123"/>
      <c r="L1" s="123"/>
      <c r="M1" s="123"/>
    </row>
    <row r="2" spans="1:13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8.75" x14ac:dyDescent="0.3">
      <c r="A3" s="219" t="s">
        <v>289</v>
      </c>
      <c r="B3" s="219"/>
      <c r="C3" s="219"/>
      <c r="D3" s="219"/>
      <c r="E3" s="219"/>
      <c r="F3" s="219"/>
      <c r="G3" s="219"/>
      <c r="H3" s="123"/>
      <c r="I3" s="239" t="s">
        <v>255</v>
      </c>
      <c r="J3" s="239"/>
      <c r="K3" s="239"/>
      <c r="L3" s="239"/>
      <c r="M3" s="239"/>
    </row>
    <row r="4" spans="1:13" ht="15.75" thickBo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5.75" thickTop="1" x14ac:dyDescent="0.25">
      <c r="A5" s="220" t="s">
        <v>92</v>
      </c>
      <c r="B5" s="226" t="s">
        <v>232</v>
      </c>
      <c r="C5" s="222" t="s">
        <v>93</v>
      </c>
      <c r="D5" s="222" t="s">
        <v>94</v>
      </c>
      <c r="E5" s="236"/>
      <c r="F5" s="237"/>
      <c r="G5" s="237"/>
      <c r="H5" s="237"/>
      <c r="I5" s="237"/>
      <c r="J5" s="237"/>
      <c r="K5" s="237"/>
      <c r="L5" s="237"/>
      <c r="M5" s="238"/>
    </row>
    <row r="6" spans="1:13" ht="72.75" x14ac:dyDescent="0.25">
      <c r="A6" s="221"/>
      <c r="B6" s="220"/>
      <c r="C6" s="223"/>
      <c r="D6" s="223"/>
      <c r="E6" s="71" t="s">
        <v>233</v>
      </c>
      <c r="F6" s="131" t="s">
        <v>234</v>
      </c>
      <c r="G6" s="131" t="s">
        <v>235</v>
      </c>
      <c r="H6" s="132" t="s">
        <v>236</v>
      </c>
      <c r="I6" s="71" t="s">
        <v>99</v>
      </c>
      <c r="J6" s="133" t="s">
        <v>237</v>
      </c>
      <c r="K6" s="134" t="s">
        <v>238</v>
      </c>
      <c r="L6" s="135" t="s">
        <v>102</v>
      </c>
      <c r="M6" s="131" t="s">
        <v>103</v>
      </c>
    </row>
    <row r="7" spans="1:13" ht="18.75" x14ac:dyDescent="0.25">
      <c r="A7" s="124"/>
      <c r="B7" s="227" t="s">
        <v>12</v>
      </c>
      <c r="C7" s="228"/>
      <c r="D7" s="229"/>
      <c r="E7" s="71"/>
      <c r="F7" s="131"/>
      <c r="G7" s="131"/>
      <c r="H7" s="132"/>
      <c r="I7" s="71"/>
      <c r="J7" s="71"/>
      <c r="K7" s="136"/>
      <c r="L7" s="135"/>
      <c r="M7" s="131"/>
    </row>
    <row r="8" spans="1:13" ht="15.75" x14ac:dyDescent="0.25">
      <c r="A8" s="137">
        <v>1</v>
      </c>
      <c r="B8" s="137">
        <v>234</v>
      </c>
      <c r="C8" s="138" t="s">
        <v>119</v>
      </c>
      <c r="D8" s="137" t="s">
        <v>120</v>
      </c>
      <c r="E8" s="139">
        <v>31</v>
      </c>
      <c r="F8" s="55" t="s">
        <v>256</v>
      </c>
      <c r="G8" s="101">
        <v>67.47</v>
      </c>
      <c r="H8" s="100">
        <v>22.47</v>
      </c>
      <c r="I8" s="101">
        <v>2.2999999999999998</v>
      </c>
      <c r="J8" s="20"/>
      <c r="K8" s="59"/>
      <c r="L8" s="16">
        <f>SUM(H8+I8-K8)</f>
        <v>24.77</v>
      </c>
      <c r="M8" s="151">
        <v>5</v>
      </c>
    </row>
    <row r="9" spans="1:13" ht="15.75" x14ac:dyDescent="0.25">
      <c r="A9" s="137">
        <v>2</v>
      </c>
      <c r="B9" s="137">
        <v>211</v>
      </c>
      <c r="C9" s="138" t="s">
        <v>158</v>
      </c>
      <c r="D9" s="137" t="s">
        <v>159</v>
      </c>
      <c r="E9" s="55">
        <v>49</v>
      </c>
      <c r="F9" s="139" t="s">
        <v>239</v>
      </c>
      <c r="G9" s="101">
        <v>60.09</v>
      </c>
      <c r="H9" s="59">
        <v>30.09</v>
      </c>
      <c r="I9" s="101">
        <v>0.3</v>
      </c>
      <c r="J9" s="20"/>
      <c r="K9" s="59">
        <v>0.25</v>
      </c>
      <c r="L9" s="16">
        <f t="shared" ref="L9:L21" si="0">SUM(H9+I9-K9)</f>
        <v>30.14</v>
      </c>
      <c r="M9" s="84">
        <v>11</v>
      </c>
    </row>
    <row r="10" spans="1:13" ht="15.75" x14ac:dyDescent="0.25">
      <c r="A10" s="137">
        <v>3</v>
      </c>
      <c r="B10" s="137">
        <v>237</v>
      </c>
      <c r="C10" s="138" t="s">
        <v>118</v>
      </c>
      <c r="D10" s="137" t="s">
        <v>241</v>
      </c>
      <c r="E10" s="55">
        <v>23</v>
      </c>
      <c r="F10" s="55" t="s">
        <v>257</v>
      </c>
      <c r="G10" s="101">
        <v>72.31</v>
      </c>
      <c r="H10" s="100">
        <v>24.31</v>
      </c>
      <c r="I10" s="101">
        <v>0.3</v>
      </c>
      <c r="J10" s="20"/>
      <c r="K10" s="59"/>
      <c r="L10" s="16">
        <f t="shared" si="0"/>
        <v>24.61</v>
      </c>
      <c r="M10" s="84">
        <v>4</v>
      </c>
    </row>
    <row r="11" spans="1:13" ht="15.75" x14ac:dyDescent="0.25">
      <c r="A11" s="137">
        <v>4</v>
      </c>
      <c r="B11" s="137">
        <v>242</v>
      </c>
      <c r="C11" s="138" t="s">
        <v>243</v>
      </c>
      <c r="D11" s="137" t="s">
        <v>244</v>
      </c>
      <c r="E11" s="55">
        <v>49</v>
      </c>
      <c r="F11" s="55" t="s">
        <v>258</v>
      </c>
      <c r="G11" s="101">
        <v>89.4</v>
      </c>
      <c r="H11" s="100">
        <v>32.4</v>
      </c>
      <c r="I11" s="101">
        <v>0.5</v>
      </c>
      <c r="J11" s="20"/>
      <c r="K11" s="59">
        <v>0.25</v>
      </c>
      <c r="L11" s="16">
        <f t="shared" si="0"/>
        <v>32.65</v>
      </c>
      <c r="M11" s="84">
        <v>12</v>
      </c>
    </row>
    <row r="12" spans="1:13" ht="15.75" x14ac:dyDescent="0.25">
      <c r="A12" s="137">
        <v>5</v>
      </c>
      <c r="B12" s="137">
        <v>227</v>
      </c>
      <c r="C12" s="138" t="s">
        <v>132</v>
      </c>
      <c r="D12" s="137" t="s">
        <v>105</v>
      </c>
      <c r="E12" s="55">
        <v>41</v>
      </c>
      <c r="F12" s="55" t="s">
        <v>259</v>
      </c>
      <c r="G12" s="101">
        <v>62.33</v>
      </c>
      <c r="H12" s="59">
        <v>23.33</v>
      </c>
      <c r="I12" s="101">
        <v>5.0999999999999996</v>
      </c>
      <c r="J12" s="20"/>
      <c r="K12" s="59"/>
      <c r="L12" s="16">
        <f t="shared" si="0"/>
        <v>28.43</v>
      </c>
      <c r="M12" s="84">
        <v>7</v>
      </c>
    </row>
    <row r="13" spans="1:13" s="123" customFormat="1" ht="18.75" x14ac:dyDescent="0.3">
      <c r="A13" s="137">
        <v>6</v>
      </c>
      <c r="B13" s="137">
        <v>238</v>
      </c>
      <c r="C13" s="138" t="s">
        <v>202</v>
      </c>
      <c r="D13" s="137" t="s">
        <v>163</v>
      </c>
      <c r="E13" s="55">
        <v>41</v>
      </c>
      <c r="F13" s="55" t="s">
        <v>251</v>
      </c>
      <c r="G13" s="101">
        <v>42.05</v>
      </c>
      <c r="H13" s="59">
        <v>21.05</v>
      </c>
      <c r="I13" s="101">
        <v>1.1000000000000001</v>
      </c>
      <c r="J13" s="20"/>
      <c r="K13" s="59"/>
      <c r="L13" s="16">
        <f t="shared" si="0"/>
        <v>22.150000000000002</v>
      </c>
      <c r="M13" s="128">
        <v>2</v>
      </c>
    </row>
    <row r="14" spans="1:13" s="123" customFormat="1" ht="15.75" x14ac:dyDescent="0.25">
      <c r="A14" s="137">
        <v>7</v>
      </c>
      <c r="B14" s="137">
        <v>203</v>
      </c>
      <c r="C14" s="138" t="s">
        <v>260</v>
      </c>
      <c r="D14" s="137" t="s">
        <v>120</v>
      </c>
      <c r="E14" s="55">
        <v>39</v>
      </c>
      <c r="F14" s="55" t="s">
        <v>252</v>
      </c>
      <c r="G14" s="101">
        <v>50.1</v>
      </c>
      <c r="H14" s="100">
        <v>26.1</v>
      </c>
      <c r="I14" s="101">
        <v>2.4500000000000002</v>
      </c>
      <c r="J14" s="20"/>
      <c r="K14" s="59"/>
      <c r="L14" s="16">
        <f t="shared" si="0"/>
        <v>28.55</v>
      </c>
      <c r="M14" s="84">
        <v>8</v>
      </c>
    </row>
    <row r="15" spans="1:13" s="123" customFormat="1" ht="15.75" x14ac:dyDescent="0.25">
      <c r="A15" s="137">
        <v>8</v>
      </c>
      <c r="B15" s="137">
        <v>202</v>
      </c>
      <c r="C15" s="138" t="s">
        <v>261</v>
      </c>
      <c r="D15" s="137" t="s">
        <v>262</v>
      </c>
      <c r="E15" s="55">
        <v>19</v>
      </c>
      <c r="F15" s="55" t="s">
        <v>253</v>
      </c>
      <c r="G15" s="101">
        <v>56.17</v>
      </c>
      <c r="H15" s="59">
        <v>29.17</v>
      </c>
      <c r="I15" s="101">
        <v>6</v>
      </c>
      <c r="J15" s="20"/>
      <c r="K15" s="59"/>
      <c r="L15" s="16">
        <f t="shared" si="0"/>
        <v>35.17</v>
      </c>
      <c r="M15" s="84">
        <v>13</v>
      </c>
    </row>
    <row r="16" spans="1:13" s="123" customFormat="1" ht="15.75" x14ac:dyDescent="0.25">
      <c r="A16" s="137">
        <v>9</v>
      </c>
      <c r="B16" s="137">
        <v>224</v>
      </c>
      <c r="C16" s="138" t="s">
        <v>148</v>
      </c>
      <c r="D16" s="137" t="s">
        <v>149</v>
      </c>
      <c r="E16" s="55">
        <v>41</v>
      </c>
      <c r="F16" s="55" t="s">
        <v>263</v>
      </c>
      <c r="G16" s="101">
        <v>62.17</v>
      </c>
      <c r="H16" s="59">
        <v>29.17</v>
      </c>
      <c r="I16" s="101">
        <v>0.4</v>
      </c>
      <c r="J16" s="20"/>
      <c r="K16" s="59"/>
      <c r="L16" s="16">
        <f t="shared" si="0"/>
        <v>29.57</v>
      </c>
      <c r="M16" s="84">
        <v>9</v>
      </c>
    </row>
    <row r="17" spans="1:16" s="123" customFormat="1" ht="15.75" x14ac:dyDescent="0.25">
      <c r="A17" s="137">
        <v>10</v>
      </c>
      <c r="B17" s="137">
        <v>225</v>
      </c>
      <c r="C17" s="138" t="s">
        <v>139</v>
      </c>
      <c r="D17" s="137" t="s">
        <v>140</v>
      </c>
      <c r="E17" s="55">
        <v>17</v>
      </c>
      <c r="F17" s="55" t="s">
        <v>264</v>
      </c>
      <c r="G17" s="101">
        <v>63.38</v>
      </c>
      <c r="H17" s="59">
        <v>27.38</v>
      </c>
      <c r="I17" s="101">
        <v>2.2999999999999998</v>
      </c>
      <c r="J17" s="20"/>
      <c r="K17" s="59"/>
      <c r="L17" s="16">
        <f t="shared" si="0"/>
        <v>29.68</v>
      </c>
      <c r="M17" s="84">
        <v>10</v>
      </c>
    </row>
    <row r="18" spans="1:16" s="123" customFormat="1" ht="15.75" x14ac:dyDescent="0.25">
      <c r="A18" s="137">
        <v>11</v>
      </c>
      <c r="B18" s="137">
        <v>232</v>
      </c>
      <c r="C18" s="138" t="s">
        <v>265</v>
      </c>
      <c r="D18" s="137" t="s">
        <v>124</v>
      </c>
      <c r="E18" s="55">
        <v>43</v>
      </c>
      <c r="F18" s="55" t="s">
        <v>266</v>
      </c>
      <c r="G18" s="101">
        <v>69.2</v>
      </c>
      <c r="H18" s="100">
        <v>27.2</v>
      </c>
      <c r="I18" s="101">
        <v>0.2</v>
      </c>
      <c r="J18" s="20"/>
      <c r="K18" s="59"/>
      <c r="L18" s="16">
        <f t="shared" si="0"/>
        <v>27.4</v>
      </c>
      <c r="M18" s="84">
        <v>6</v>
      </c>
    </row>
    <row r="19" spans="1:16" s="123" customFormat="1" ht="18.75" x14ac:dyDescent="0.3">
      <c r="A19" s="137">
        <v>12</v>
      </c>
      <c r="B19" s="137">
        <v>240</v>
      </c>
      <c r="C19" s="138" t="s">
        <v>172</v>
      </c>
      <c r="D19" s="137" t="s">
        <v>173</v>
      </c>
      <c r="E19" s="55">
        <v>17</v>
      </c>
      <c r="F19" s="55" t="s">
        <v>267</v>
      </c>
      <c r="G19" s="101">
        <v>69.010000000000005</v>
      </c>
      <c r="H19" s="59">
        <v>18.010000000000002</v>
      </c>
      <c r="I19" s="101">
        <v>0.4</v>
      </c>
      <c r="J19" s="20">
        <v>0.46</v>
      </c>
      <c r="K19" s="59"/>
      <c r="L19" s="16">
        <f>SUM(H19+I19-J19)</f>
        <v>17.95</v>
      </c>
      <c r="M19" s="127">
        <v>1</v>
      </c>
    </row>
    <row r="20" spans="1:16" s="123" customFormat="1" ht="15.75" x14ac:dyDescent="0.25">
      <c r="A20" s="137">
        <v>13</v>
      </c>
      <c r="B20" s="137">
        <v>241</v>
      </c>
      <c r="C20" s="138" t="s">
        <v>141</v>
      </c>
      <c r="D20" s="137" t="s">
        <v>142</v>
      </c>
      <c r="E20" s="55">
        <v>36</v>
      </c>
      <c r="F20" s="55" t="s">
        <v>268</v>
      </c>
      <c r="G20" s="101">
        <v>82.15</v>
      </c>
      <c r="H20" s="59">
        <v>28.15</v>
      </c>
      <c r="I20" s="101">
        <v>7.15</v>
      </c>
      <c r="J20" s="20"/>
      <c r="K20" s="59"/>
      <c r="L20" s="16">
        <f t="shared" si="0"/>
        <v>35.299999999999997</v>
      </c>
      <c r="M20" s="84">
        <v>14</v>
      </c>
    </row>
    <row r="21" spans="1:16" s="123" customFormat="1" ht="18.75" x14ac:dyDescent="0.3">
      <c r="A21" s="137">
        <v>14</v>
      </c>
      <c r="B21" s="137">
        <v>239</v>
      </c>
      <c r="C21" s="138" t="s">
        <v>202</v>
      </c>
      <c r="D21" s="137" t="s">
        <v>269</v>
      </c>
      <c r="E21" s="55">
        <v>41</v>
      </c>
      <c r="F21" s="55" t="s">
        <v>270</v>
      </c>
      <c r="G21" s="101">
        <v>81.430000000000007</v>
      </c>
      <c r="H21" s="59">
        <v>21.43</v>
      </c>
      <c r="I21" s="101">
        <v>1.2</v>
      </c>
      <c r="J21" s="20"/>
      <c r="K21" s="59"/>
      <c r="L21" s="16">
        <f t="shared" si="0"/>
        <v>22.63</v>
      </c>
      <c r="M21" s="129">
        <v>3</v>
      </c>
    </row>
    <row r="22" spans="1:16" x14ac:dyDescent="0.25">
      <c r="A22" s="125"/>
      <c r="B22" s="125"/>
      <c r="C22" s="14"/>
      <c r="D22" s="125"/>
      <c r="E22" s="55"/>
      <c r="F22" s="55"/>
      <c r="G22" s="101"/>
      <c r="H22" s="59"/>
      <c r="I22" s="55"/>
      <c r="J22" s="20"/>
      <c r="K22" s="59"/>
      <c r="L22" s="16"/>
      <c r="M22" s="140"/>
    </row>
    <row r="23" spans="1:16" ht="18.75" x14ac:dyDescent="0.25">
      <c r="A23" s="125"/>
      <c r="B23" s="230" t="s">
        <v>28</v>
      </c>
      <c r="C23" s="231"/>
      <c r="D23" s="232"/>
      <c r="E23" s="55"/>
      <c r="F23" s="55"/>
      <c r="G23" s="101"/>
      <c r="H23" s="59"/>
      <c r="I23" s="55"/>
      <c r="J23" s="20"/>
      <c r="K23" s="59"/>
      <c r="L23" s="16"/>
      <c r="M23" s="140"/>
    </row>
    <row r="24" spans="1:16" ht="18.75" x14ac:dyDescent="0.3">
      <c r="A24" s="141">
        <v>1</v>
      </c>
      <c r="B24" s="141">
        <v>228</v>
      </c>
      <c r="C24" s="142" t="s">
        <v>115</v>
      </c>
      <c r="D24" s="141" t="s">
        <v>116</v>
      </c>
      <c r="E24" s="55">
        <v>54</v>
      </c>
      <c r="F24" s="55" t="s">
        <v>273</v>
      </c>
      <c r="G24" s="101">
        <v>97.35</v>
      </c>
      <c r="H24" s="59">
        <v>19.350000000000001</v>
      </c>
      <c r="I24" s="101">
        <v>0.1</v>
      </c>
      <c r="J24" s="20">
        <v>1.45</v>
      </c>
      <c r="K24" s="100">
        <v>0.5</v>
      </c>
      <c r="L24" s="16">
        <v>17.100000000000001</v>
      </c>
      <c r="M24" s="129">
        <v>3</v>
      </c>
    </row>
    <row r="25" spans="1:16" ht="15.75" x14ac:dyDescent="0.25">
      <c r="A25" s="141">
        <v>2</v>
      </c>
      <c r="B25" s="141">
        <v>216</v>
      </c>
      <c r="C25" s="142" t="s">
        <v>156</v>
      </c>
      <c r="D25" s="141" t="s">
        <v>157</v>
      </c>
      <c r="E25" s="55">
        <v>45</v>
      </c>
      <c r="F25" s="55" t="s">
        <v>279</v>
      </c>
      <c r="G25" s="101">
        <v>98.38</v>
      </c>
      <c r="H25" s="59">
        <v>26.38</v>
      </c>
      <c r="I25" s="101"/>
      <c r="J25" s="20"/>
      <c r="K25" s="59">
        <v>0.05</v>
      </c>
      <c r="L25" s="16">
        <f t="shared" ref="L25:L30" si="1">SUM(H25+I25-J25-K25)</f>
        <v>26.33</v>
      </c>
      <c r="M25" s="84">
        <v>7</v>
      </c>
    </row>
    <row r="26" spans="1:16" ht="18.75" x14ac:dyDescent="0.3">
      <c r="A26" s="141">
        <v>3</v>
      </c>
      <c r="B26" s="141">
        <v>213</v>
      </c>
      <c r="C26" s="142" t="s">
        <v>108</v>
      </c>
      <c r="D26" s="141" t="s">
        <v>249</v>
      </c>
      <c r="E26" s="55">
        <v>40</v>
      </c>
      <c r="F26" s="55" t="s">
        <v>278</v>
      </c>
      <c r="G26" s="101">
        <v>83.35</v>
      </c>
      <c r="H26" s="59">
        <v>17.350000000000001</v>
      </c>
      <c r="I26" s="101"/>
      <c r="J26" s="20">
        <v>2</v>
      </c>
      <c r="K26" s="59"/>
      <c r="L26" s="16">
        <f t="shared" si="1"/>
        <v>15.350000000000001</v>
      </c>
      <c r="M26" s="127">
        <v>1</v>
      </c>
    </row>
    <row r="27" spans="1:16" ht="18.75" x14ac:dyDescent="0.3">
      <c r="A27" s="141">
        <v>4</v>
      </c>
      <c r="B27" s="141">
        <v>205</v>
      </c>
      <c r="C27" s="142" t="s">
        <v>113</v>
      </c>
      <c r="D27" s="141" t="s">
        <v>114</v>
      </c>
      <c r="E27" s="55">
        <v>51</v>
      </c>
      <c r="F27" s="55" t="s">
        <v>277</v>
      </c>
      <c r="G27" s="101">
        <v>79.569999999999993</v>
      </c>
      <c r="H27" s="59">
        <v>16.57</v>
      </c>
      <c r="I27" s="101">
        <v>0.3</v>
      </c>
      <c r="J27" s="20"/>
      <c r="K27" s="59">
        <v>0.35</v>
      </c>
      <c r="L27" s="16">
        <f t="shared" si="1"/>
        <v>16.52</v>
      </c>
      <c r="M27" s="128">
        <v>2</v>
      </c>
    </row>
    <row r="28" spans="1:16" ht="15.75" x14ac:dyDescent="0.25">
      <c r="A28" s="141">
        <v>5</v>
      </c>
      <c r="B28" s="141">
        <v>206</v>
      </c>
      <c r="C28" s="142" t="s">
        <v>160</v>
      </c>
      <c r="D28" s="141" t="s">
        <v>161</v>
      </c>
      <c r="E28" s="55">
        <v>50</v>
      </c>
      <c r="F28" s="55" t="s">
        <v>276</v>
      </c>
      <c r="G28" s="101">
        <v>90.35</v>
      </c>
      <c r="H28" s="59">
        <v>21.35</v>
      </c>
      <c r="I28" s="101">
        <v>0.1</v>
      </c>
      <c r="J28" s="20"/>
      <c r="K28" s="100">
        <v>0.3</v>
      </c>
      <c r="L28" s="16">
        <f t="shared" si="1"/>
        <v>21.150000000000002</v>
      </c>
      <c r="M28" s="84">
        <v>6</v>
      </c>
    </row>
    <row r="29" spans="1:16" ht="15.75" x14ac:dyDescent="0.25">
      <c r="A29" s="141">
        <v>6</v>
      </c>
      <c r="B29" s="141">
        <v>222</v>
      </c>
      <c r="C29" s="142" t="s">
        <v>271</v>
      </c>
      <c r="D29" s="141" t="s">
        <v>272</v>
      </c>
      <c r="E29" s="55">
        <v>54</v>
      </c>
      <c r="F29" s="55" t="s">
        <v>275</v>
      </c>
      <c r="G29" s="101">
        <v>95.34</v>
      </c>
      <c r="H29" s="100">
        <v>20.34</v>
      </c>
      <c r="I29" s="55"/>
      <c r="J29" s="20"/>
      <c r="K29" s="100">
        <v>0.5</v>
      </c>
      <c r="L29" s="16">
        <f t="shared" si="1"/>
        <v>19.84</v>
      </c>
      <c r="M29" s="84">
        <v>5</v>
      </c>
    </row>
    <row r="30" spans="1:16" s="123" customFormat="1" ht="15.75" x14ac:dyDescent="0.25">
      <c r="A30" s="141">
        <v>7</v>
      </c>
      <c r="B30" s="141">
        <v>223</v>
      </c>
      <c r="C30" s="142" t="s">
        <v>133</v>
      </c>
      <c r="D30" s="141" t="s">
        <v>134</v>
      </c>
      <c r="E30" s="55">
        <v>34</v>
      </c>
      <c r="F30" s="55" t="s">
        <v>274</v>
      </c>
      <c r="G30" s="101">
        <v>98.48</v>
      </c>
      <c r="H30" s="100">
        <v>17.48</v>
      </c>
      <c r="I30" s="101">
        <v>1</v>
      </c>
      <c r="J30" s="20">
        <v>1.22</v>
      </c>
      <c r="K30" s="59"/>
      <c r="L30" s="16">
        <f t="shared" si="1"/>
        <v>17.260000000000002</v>
      </c>
      <c r="M30" s="84">
        <v>4</v>
      </c>
    </row>
    <row r="31" spans="1:16" x14ac:dyDescent="0.25">
      <c r="A31" s="125"/>
      <c r="B31" s="125"/>
      <c r="C31" s="28"/>
      <c r="D31" s="125"/>
      <c r="E31" s="55"/>
      <c r="F31" s="55"/>
      <c r="G31" s="101"/>
      <c r="H31" s="59"/>
      <c r="I31" s="55"/>
      <c r="J31" s="20"/>
      <c r="K31" s="59"/>
      <c r="L31" s="16"/>
      <c r="M31" s="143"/>
    </row>
    <row r="32" spans="1:16" ht="18.75" x14ac:dyDescent="0.25">
      <c r="A32" s="125"/>
      <c r="B32" s="233" t="s">
        <v>47</v>
      </c>
      <c r="C32" s="234"/>
      <c r="D32" s="235"/>
      <c r="E32" s="55"/>
      <c r="F32" s="55"/>
      <c r="G32" s="101"/>
      <c r="H32" s="59"/>
      <c r="I32" s="55"/>
      <c r="J32" s="20"/>
      <c r="K32" s="59"/>
      <c r="L32" s="16"/>
      <c r="M32" s="143"/>
      <c r="P32" s="152"/>
    </row>
    <row r="33" spans="1:16" ht="18.75" x14ac:dyDescent="0.3">
      <c r="A33" s="144">
        <v>1</v>
      </c>
      <c r="B33" s="144">
        <v>219</v>
      </c>
      <c r="C33" s="145" t="s">
        <v>280</v>
      </c>
      <c r="D33" s="144" t="s">
        <v>281</v>
      </c>
      <c r="E33" s="55">
        <v>15</v>
      </c>
      <c r="F33" s="55" t="s">
        <v>240</v>
      </c>
      <c r="G33" s="146">
        <v>18.440000000000001</v>
      </c>
      <c r="H33" s="147">
        <v>15.44</v>
      </c>
      <c r="I33" s="148">
        <v>0.65</v>
      </c>
      <c r="J33" s="20"/>
      <c r="K33" s="59"/>
      <c r="L33" s="16">
        <f>SUM(H33+I33-J33)</f>
        <v>16.09</v>
      </c>
      <c r="M33" s="127">
        <v>1</v>
      </c>
      <c r="P33" s="152"/>
    </row>
    <row r="34" spans="1:16" ht="18.75" x14ac:dyDescent="0.3">
      <c r="A34" s="144">
        <v>2</v>
      </c>
      <c r="B34" s="144">
        <v>210</v>
      </c>
      <c r="C34" s="145" t="s">
        <v>126</v>
      </c>
      <c r="D34" s="144" t="s">
        <v>127</v>
      </c>
      <c r="E34" s="55">
        <v>11</v>
      </c>
      <c r="F34" s="55" t="s">
        <v>246</v>
      </c>
      <c r="G34" s="146">
        <v>17.27</v>
      </c>
      <c r="H34" s="149">
        <v>17.27</v>
      </c>
      <c r="I34" s="146">
        <v>0.3</v>
      </c>
      <c r="J34" s="20"/>
      <c r="K34" s="59"/>
      <c r="L34" s="16">
        <f t="shared" ref="L34:L39" si="2">SUM(H34+I34-J34)</f>
        <v>17.57</v>
      </c>
      <c r="M34" s="128">
        <v>2</v>
      </c>
    </row>
    <row r="35" spans="1:16" ht="18.75" x14ac:dyDescent="0.3">
      <c r="A35" s="144">
        <v>3</v>
      </c>
      <c r="B35" s="144">
        <v>233</v>
      </c>
      <c r="C35" s="145" t="s">
        <v>129</v>
      </c>
      <c r="D35" s="150" t="s">
        <v>254</v>
      </c>
      <c r="E35" s="55">
        <v>15</v>
      </c>
      <c r="F35" s="55" t="s">
        <v>250</v>
      </c>
      <c r="G35" s="146">
        <v>37.369999999999997</v>
      </c>
      <c r="H35" s="147">
        <v>19.37</v>
      </c>
      <c r="I35" s="146">
        <v>0.3</v>
      </c>
      <c r="J35" s="20"/>
      <c r="K35" s="17"/>
      <c r="L35" s="16">
        <f t="shared" si="2"/>
        <v>19.670000000000002</v>
      </c>
      <c r="M35" s="129">
        <v>3</v>
      </c>
    </row>
    <row r="36" spans="1:16" ht="15.75" x14ac:dyDescent="0.25">
      <c r="A36" s="144">
        <v>4</v>
      </c>
      <c r="B36" s="144">
        <v>204</v>
      </c>
      <c r="C36" s="145" t="s">
        <v>282</v>
      </c>
      <c r="D36" s="150" t="s">
        <v>283</v>
      </c>
      <c r="E36" s="55">
        <v>14</v>
      </c>
      <c r="F36" s="55" t="s">
        <v>242</v>
      </c>
      <c r="G36" s="146">
        <v>22.01</v>
      </c>
      <c r="H36" s="149">
        <v>16.010000000000002</v>
      </c>
      <c r="I36" s="146">
        <v>5.4</v>
      </c>
      <c r="J36" s="20">
        <v>0.2</v>
      </c>
      <c r="K36" s="17"/>
      <c r="L36" s="16">
        <f t="shared" si="2"/>
        <v>21.210000000000004</v>
      </c>
      <c r="M36" s="84">
        <v>4</v>
      </c>
    </row>
    <row r="37" spans="1:16" s="123" customFormat="1" ht="15.75" x14ac:dyDescent="0.25">
      <c r="A37" s="144">
        <v>5</v>
      </c>
      <c r="B37" s="144">
        <v>218</v>
      </c>
      <c r="C37" s="145" t="s">
        <v>284</v>
      </c>
      <c r="D37" s="150" t="s">
        <v>285</v>
      </c>
      <c r="E37" s="55">
        <v>13</v>
      </c>
      <c r="F37" s="55" t="s">
        <v>245</v>
      </c>
      <c r="G37" s="146">
        <v>30.3</v>
      </c>
      <c r="H37" s="147">
        <v>21.3</v>
      </c>
      <c r="I37" s="146">
        <v>5.4</v>
      </c>
      <c r="J37" s="20"/>
      <c r="K37" s="17"/>
      <c r="L37" s="16">
        <f t="shared" si="2"/>
        <v>26.700000000000003</v>
      </c>
      <c r="M37" s="84">
        <v>7</v>
      </c>
    </row>
    <row r="38" spans="1:16" s="123" customFormat="1" ht="15.75" x14ac:dyDescent="0.25">
      <c r="A38" s="144">
        <v>6</v>
      </c>
      <c r="B38" s="144">
        <v>220</v>
      </c>
      <c r="C38" s="145" t="s">
        <v>286</v>
      </c>
      <c r="D38" s="150" t="s">
        <v>159</v>
      </c>
      <c r="E38" s="55">
        <v>13</v>
      </c>
      <c r="F38" s="55" t="s">
        <v>247</v>
      </c>
      <c r="G38" s="146">
        <v>28.25</v>
      </c>
      <c r="H38" s="149">
        <v>16.25</v>
      </c>
      <c r="I38" s="146">
        <v>5.0999999999999996</v>
      </c>
      <c r="J38" s="20"/>
      <c r="K38" s="17"/>
      <c r="L38" s="16">
        <f t="shared" si="2"/>
        <v>21.35</v>
      </c>
      <c r="M38" s="84">
        <v>5</v>
      </c>
    </row>
    <row r="39" spans="1:16" s="123" customFormat="1" ht="15.75" x14ac:dyDescent="0.25">
      <c r="A39" s="144">
        <v>7</v>
      </c>
      <c r="B39" s="144">
        <v>221</v>
      </c>
      <c r="C39" s="145" t="s">
        <v>287</v>
      </c>
      <c r="D39" s="150" t="s">
        <v>288</v>
      </c>
      <c r="E39" s="55">
        <v>15</v>
      </c>
      <c r="F39" s="55" t="s">
        <v>248</v>
      </c>
      <c r="G39" s="146">
        <v>33</v>
      </c>
      <c r="H39" s="147">
        <v>18</v>
      </c>
      <c r="I39" s="146">
        <v>8.15</v>
      </c>
      <c r="J39" s="20"/>
      <c r="K39" s="17"/>
      <c r="L39" s="16">
        <f t="shared" si="2"/>
        <v>26.15</v>
      </c>
      <c r="M39" s="84">
        <v>6</v>
      </c>
    </row>
    <row r="40" spans="1:16" x14ac:dyDescent="0.25">
      <c r="A40" s="125"/>
      <c r="B40" s="125"/>
      <c r="C40" s="28"/>
      <c r="D40" s="14"/>
      <c r="E40" s="14"/>
      <c r="F40" s="14"/>
      <c r="G40" s="101"/>
      <c r="H40" s="59"/>
      <c r="I40" s="55"/>
      <c r="J40" s="20"/>
      <c r="K40" s="17"/>
      <c r="L40" s="16"/>
      <c r="M40" s="143"/>
    </row>
    <row r="41" spans="1:16" x14ac:dyDescent="0.2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</row>
    <row r="42" spans="1:16" x14ac:dyDescent="0.2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</row>
    <row r="43" spans="1:16" x14ac:dyDescent="0.2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</row>
  </sheetData>
  <mergeCells count="11">
    <mergeCell ref="B7:D7"/>
    <mergeCell ref="B23:D23"/>
    <mergeCell ref="B32:D32"/>
    <mergeCell ref="E5:M5"/>
    <mergeCell ref="I3:M3"/>
    <mergeCell ref="C1:J1"/>
    <mergeCell ref="A3:G3"/>
    <mergeCell ref="A5:A6"/>
    <mergeCell ref="B5:B6"/>
    <mergeCell ref="C5:C6"/>
    <mergeCell ref="D5:D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T15" sqref="T15"/>
    </sheetView>
  </sheetViews>
  <sheetFormatPr defaultRowHeight="15" x14ac:dyDescent="0.25"/>
  <cols>
    <col min="1" max="1" width="5.42578125" customWidth="1"/>
    <col min="2" max="2" width="19.140625" customWidth="1"/>
    <col min="4" max="4" width="6.42578125" customWidth="1"/>
    <col min="5" max="5" width="5.85546875" customWidth="1"/>
    <col min="6" max="6" width="6.85546875" customWidth="1"/>
    <col min="7" max="7" width="5.140625" customWidth="1"/>
    <col min="8" max="8" width="6.85546875" customWidth="1"/>
    <col min="9" max="9" width="6" customWidth="1"/>
    <col min="10" max="10" width="6.7109375" customWidth="1"/>
    <col min="11" max="11" width="5" customWidth="1"/>
    <col min="12" max="12" width="6.5703125" customWidth="1"/>
    <col min="13" max="13" width="5.7109375" customWidth="1"/>
    <col min="14" max="14" width="7" customWidth="1"/>
    <col min="15" max="15" width="6.7109375" customWidth="1"/>
    <col min="16" max="16" width="4" customWidth="1"/>
    <col min="18" max="18" width="6.5703125" customWidth="1"/>
  </cols>
  <sheetData>
    <row r="1" spans="1:18" ht="18.75" x14ac:dyDescent="0.3">
      <c r="A1" s="153"/>
      <c r="B1" s="188" t="s">
        <v>91</v>
      </c>
      <c r="C1" s="188"/>
      <c r="D1" s="188"/>
      <c r="E1" s="188"/>
      <c r="F1" s="188"/>
      <c r="G1" s="188"/>
      <c r="H1" s="188"/>
      <c r="I1" s="188"/>
      <c r="J1" s="188"/>
      <c r="K1" s="188"/>
      <c r="L1" s="153"/>
      <c r="M1" s="153"/>
      <c r="N1" s="153"/>
      <c r="O1" s="153"/>
      <c r="P1" s="153"/>
      <c r="Q1" s="153"/>
      <c r="R1" s="153"/>
    </row>
    <row r="2" spans="1:18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18" ht="18.75" x14ac:dyDescent="0.3">
      <c r="A3" s="218" t="s">
        <v>290</v>
      </c>
      <c r="B3" s="218"/>
      <c r="C3" s="218"/>
      <c r="D3" s="218"/>
      <c r="E3" s="218"/>
      <c r="F3" s="218"/>
      <c r="G3" s="218"/>
      <c r="H3" s="153"/>
      <c r="I3" s="153"/>
      <c r="J3" s="153"/>
      <c r="K3" s="153"/>
      <c r="L3" s="219" t="s">
        <v>291</v>
      </c>
      <c r="M3" s="218"/>
      <c r="N3" s="218"/>
      <c r="O3" s="218"/>
      <c r="P3" s="218"/>
      <c r="Q3" s="218"/>
      <c r="R3" s="218"/>
    </row>
    <row r="4" spans="1:18" ht="15.75" thickBo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15.75" thickTop="1" x14ac:dyDescent="0.25">
      <c r="A5" s="220" t="s">
        <v>92</v>
      </c>
      <c r="B5" s="222" t="s">
        <v>93</v>
      </c>
      <c r="C5" s="224" t="s">
        <v>94</v>
      </c>
      <c r="D5" s="206" t="s">
        <v>95</v>
      </c>
      <c r="E5" s="206"/>
      <c r="F5" s="206"/>
      <c r="G5" s="207" t="s">
        <v>11</v>
      </c>
      <c r="H5" s="205" t="s">
        <v>96</v>
      </c>
      <c r="I5" s="206"/>
      <c r="J5" s="206"/>
      <c r="K5" s="207" t="s">
        <v>11</v>
      </c>
      <c r="L5" s="205" t="s">
        <v>97</v>
      </c>
      <c r="M5" s="206"/>
      <c r="N5" s="206"/>
      <c r="O5" s="207" t="s">
        <v>11</v>
      </c>
      <c r="P5" s="70"/>
      <c r="Q5" s="7"/>
      <c r="R5" s="52"/>
    </row>
    <row r="6" spans="1:18" ht="69" x14ac:dyDescent="0.25">
      <c r="A6" s="221"/>
      <c r="B6" s="223"/>
      <c r="C6" s="225"/>
      <c r="D6" s="71" t="s">
        <v>98</v>
      </c>
      <c r="E6" s="71" t="s">
        <v>99</v>
      </c>
      <c r="F6" s="71" t="s">
        <v>100</v>
      </c>
      <c r="G6" s="208"/>
      <c r="H6" s="72" t="s">
        <v>98</v>
      </c>
      <c r="I6" s="71" t="s">
        <v>99</v>
      </c>
      <c r="J6" s="71" t="s">
        <v>100</v>
      </c>
      <c r="K6" s="208"/>
      <c r="L6" s="72" t="s">
        <v>98</v>
      </c>
      <c r="M6" s="71" t="s">
        <v>99</v>
      </c>
      <c r="N6" s="71" t="s">
        <v>100</v>
      </c>
      <c r="O6" s="208"/>
      <c r="P6" s="73"/>
      <c r="Q6" s="72" t="s">
        <v>102</v>
      </c>
      <c r="R6" s="71" t="s">
        <v>103</v>
      </c>
    </row>
    <row r="7" spans="1:18" ht="18.75" x14ac:dyDescent="0.25">
      <c r="A7" s="154"/>
      <c r="B7" s="209" t="s">
        <v>104</v>
      </c>
      <c r="C7" s="210"/>
      <c r="D7" s="210"/>
      <c r="E7" s="210"/>
      <c r="F7" s="210"/>
      <c r="G7" s="211"/>
      <c r="H7" s="72"/>
      <c r="I7" s="71"/>
      <c r="J7" s="71"/>
      <c r="K7" s="156"/>
      <c r="L7" s="72"/>
      <c r="M7" s="71"/>
      <c r="N7" s="71"/>
      <c r="O7" s="156"/>
      <c r="P7" s="76"/>
      <c r="Q7" s="72"/>
      <c r="R7" s="71"/>
    </row>
    <row r="8" spans="1:18" ht="15.75" x14ac:dyDescent="0.25">
      <c r="A8" s="155">
        <v>1</v>
      </c>
      <c r="B8" s="78" t="s">
        <v>132</v>
      </c>
      <c r="C8" s="55" t="s">
        <v>105</v>
      </c>
      <c r="D8" s="14">
        <v>28.81</v>
      </c>
      <c r="E8" s="55"/>
      <c r="F8" s="20">
        <f t="shared" ref="F8" si="0">SUM(D8:E8)</f>
        <v>28.81</v>
      </c>
      <c r="G8" s="79">
        <v>4</v>
      </c>
      <c r="H8" s="16">
        <v>48.9</v>
      </c>
      <c r="I8" s="55">
        <v>5</v>
      </c>
      <c r="J8" s="20">
        <f t="shared" ref="J8:J11" si="1">SUM(H8:I8)</f>
        <v>53.9</v>
      </c>
      <c r="K8" s="79">
        <v>4</v>
      </c>
      <c r="L8" s="16">
        <v>27.97</v>
      </c>
      <c r="M8" s="55">
        <v>10</v>
      </c>
      <c r="N8" s="20">
        <f t="shared" ref="N8:N11" si="2">SUM(L8:M8)</f>
        <v>37.97</v>
      </c>
      <c r="O8" s="79">
        <v>4</v>
      </c>
      <c r="P8" s="80"/>
      <c r="Q8" s="16">
        <f t="shared" ref="Q8" si="3">SUM(F8+J8+N8)</f>
        <v>120.67999999999999</v>
      </c>
      <c r="R8" s="84">
        <v>4</v>
      </c>
    </row>
    <row r="9" spans="1:18" ht="18.75" x14ac:dyDescent="0.3">
      <c r="A9" s="155">
        <v>2</v>
      </c>
      <c r="B9" s="78" t="s">
        <v>106</v>
      </c>
      <c r="C9" s="55" t="s">
        <v>107</v>
      </c>
      <c r="D9" s="20">
        <v>25.19</v>
      </c>
      <c r="E9" s="55"/>
      <c r="F9" s="20">
        <f>SUM(D9:E9)</f>
        <v>25.19</v>
      </c>
      <c r="G9" s="79">
        <v>2</v>
      </c>
      <c r="H9" s="16">
        <v>38.090000000000003</v>
      </c>
      <c r="I9" s="55">
        <v>15</v>
      </c>
      <c r="J9" s="20">
        <f t="shared" si="1"/>
        <v>53.09</v>
      </c>
      <c r="K9" s="79">
        <v>3</v>
      </c>
      <c r="L9" s="17">
        <v>26.4</v>
      </c>
      <c r="M9" s="55">
        <v>10</v>
      </c>
      <c r="N9" s="20">
        <f>SUM(L9:M9)</f>
        <v>36.4</v>
      </c>
      <c r="O9" s="79">
        <v>3</v>
      </c>
      <c r="P9" s="80"/>
      <c r="Q9" s="16">
        <f>SUM(F9+J9+N9)</f>
        <v>114.68</v>
      </c>
      <c r="R9" s="129">
        <v>3</v>
      </c>
    </row>
    <row r="10" spans="1:18" ht="18.75" x14ac:dyDescent="0.3">
      <c r="A10" s="155">
        <v>3</v>
      </c>
      <c r="B10" s="78" t="s">
        <v>108</v>
      </c>
      <c r="C10" s="55" t="s">
        <v>109</v>
      </c>
      <c r="D10" s="20">
        <v>23</v>
      </c>
      <c r="E10" s="55"/>
      <c r="F10" s="20">
        <f>SUM(D10:E10)</f>
        <v>23</v>
      </c>
      <c r="G10" s="79">
        <v>1</v>
      </c>
      <c r="H10" s="16">
        <v>35.22</v>
      </c>
      <c r="I10" s="55">
        <v>5</v>
      </c>
      <c r="J10" s="20">
        <f t="shared" si="1"/>
        <v>40.22</v>
      </c>
      <c r="K10" s="79">
        <v>2</v>
      </c>
      <c r="L10" s="17">
        <v>21.66</v>
      </c>
      <c r="M10" s="55">
        <v>5</v>
      </c>
      <c r="N10" s="20">
        <f t="shared" si="2"/>
        <v>26.66</v>
      </c>
      <c r="O10" s="79">
        <v>1</v>
      </c>
      <c r="P10" s="80"/>
      <c r="Q10" s="16">
        <f>SUM(F10+J10+N10)</f>
        <v>89.88</v>
      </c>
      <c r="R10" s="127">
        <v>1</v>
      </c>
    </row>
    <row r="11" spans="1:18" ht="18.75" x14ac:dyDescent="0.3">
      <c r="A11" s="155">
        <v>4</v>
      </c>
      <c r="B11" s="78" t="s">
        <v>156</v>
      </c>
      <c r="C11" s="55" t="s">
        <v>157</v>
      </c>
      <c r="D11" s="14">
        <v>27.34</v>
      </c>
      <c r="E11" s="55"/>
      <c r="F11" s="20">
        <f>SUM(D11:E11)</f>
        <v>27.34</v>
      </c>
      <c r="G11" s="79">
        <v>3</v>
      </c>
      <c r="H11" s="16">
        <v>40.19</v>
      </c>
      <c r="I11" s="55"/>
      <c r="J11" s="20">
        <f t="shared" si="1"/>
        <v>40.19</v>
      </c>
      <c r="K11" s="79">
        <v>1</v>
      </c>
      <c r="L11" s="17">
        <v>25.94</v>
      </c>
      <c r="M11" s="55">
        <v>10</v>
      </c>
      <c r="N11" s="20">
        <f t="shared" si="2"/>
        <v>35.94</v>
      </c>
      <c r="O11" s="79">
        <v>2</v>
      </c>
      <c r="P11" s="80"/>
      <c r="Q11" s="16">
        <f>SUM(F11+J11+N11)</f>
        <v>103.47</v>
      </c>
      <c r="R11" s="130">
        <v>2</v>
      </c>
    </row>
    <row r="12" spans="1:18" ht="15.75" x14ac:dyDescent="0.25">
      <c r="A12" s="155"/>
      <c r="B12" s="85"/>
      <c r="C12" s="14"/>
      <c r="D12" s="14"/>
      <c r="E12" s="14"/>
      <c r="F12" s="20"/>
      <c r="G12" s="86"/>
      <c r="H12" s="17"/>
      <c r="I12" s="14"/>
      <c r="J12" s="20"/>
      <c r="K12" s="86"/>
      <c r="L12" s="17"/>
      <c r="M12" s="14"/>
      <c r="N12" s="20"/>
      <c r="O12" s="86"/>
      <c r="P12" s="87"/>
      <c r="Q12" s="16"/>
      <c r="R12" s="126"/>
    </row>
    <row r="13" spans="1:18" ht="18.75" x14ac:dyDescent="0.3">
      <c r="A13" s="155"/>
      <c r="B13" s="212" t="s">
        <v>110</v>
      </c>
      <c r="C13" s="213"/>
      <c r="D13" s="213"/>
      <c r="E13" s="213"/>
      <c r="F13" s="213"/>
      <c r="G13" s="214"/>
      <c r="H13" s="17"/>
      <c r="I13" s="14"/>
      <c r="J13" s="20"/>
      <c r="K13" s="86"/>
      <c r="L13" s="17"/>
      <c r="M13" s="14"/>
      <c r="N13" s="20"/>
      <c r="O13" s="86"/>
      <c r="P13" s="87"/>
      <c r="Q13" s="16"/>
      <c r="R13" s="126"/>
    </row>
    <row r="14" spans="1:18" ht="18.75" x14ac:dyDescent="0.3">
      <c r="A14" s="155">
        <v>1</v>
      </c>
      <c r="B14" s="89" t="s">
        <v>111</v>
      </c>
      <c r="C14" s="55" t="s">
        <v>112</v>
      </c>
      <c r="D14" s="14">
        <v>26.47</v>
      </c>
      <c r="E14" s="55"/>
      <c r="F14" s="20">
        <f t="shared" ref="F14:F31" si="4">SUM(D14+E14)</f>
        <v>26.47</v>
      </c>
      <c r="G14" s="79">
        <v>2</v>
      </c>
      <c r="H14" s="16">
        <v>39.97</v>
      </c>
      <c r="I14" s="55"/>
      <c r="J14" s="20">
        <f t="shared" ref="J14:J31" si="5">SUM(H14+I14)</f>
        <v>39.97</v>
      </c>
      <c r="K14" s="79">
        <v>2</v>
      </c>
      <c r="L14" s="17">
        <v>26.66</v>
      </c>
      <c r="M14" s="55"/>
      <c r="N14" s="20">
        <f t="shared" ref="N14:N31" si="6">SUM(L14+M14)</f>
        <v>26.66</v>
      </c>
      <c r="O14" s="79">
        <v>4</v>
      </c>
      <c r="P14" s="80"/>
      <c r="Q14" s="16">
        <f t="shared" ref="Q14:Q31" si="7">SUM(F14+J14+N14)</f>
        <v>93.1</v>
      </c>
      <c r="R14" s="129">
        <v>3</v>
      </c>
    </row>
    <row r="15" spans="1:18" ht="15.75" x14ac:dyDescent="0.25">
      <c r="A15" s="155">
        <v>2</v>
      </c>
      <c r="B15" s="89" t="s">
        <v>160</v>
      </c>
      <c r="C15" s="55" t="s">
        <v>161</v>
      </c>
      <c r="D15" s="20">
        <v>31.53</v>
      </c>
      <c r="E15" s="55"/>
      <c r="F15" s="20">
        <f t="shared" si="4"/>
        <v>31.53</v>
      </c>
      <c r="G15" s="79">
        <v>5</v>
      </c>
      <c r="H15" s="16">
        <v>42.47</v>
      </c>
      <c r="I15" s="55"/>
      <c r="J15" s="20">
        <f t="shared" si="5"/>
        <v>42.47</v>
      </c>
      <c r="K15" s="79">
        <v>4</v>
      </c>
      <c r="L15" s="16">
        <v>25.5</v>
      </c>
      <c r="M15" s="55"/>
      <c r="N15" s="20">
        <f t="shared" si="6"/>
        <v>25.5</v>
      </c>
      <c r="O15" s="79">
        <v>3</v>
      </c>
      <c r="P15" s="80"/>
      <c r="Q15" s="16">
        <f t="shared" si="7"/>
        <v>99.5</v>
      </c>
      <c r="R15" s="84">
        <v>4</v>
      </c>
    </row>
    <row r="16" spans="1:18" ht="18.75" x14ac:dyDescent="0.3">
      <c r="A16" s="155">
        <v>3</v>
      </c>
      <c r="B16" s="89" t="s">
        <v>115</v>
      </c>
      <c r="C16" s="55" t="s">
        <v>116</v>
      </c>
      <c r="D16" s="20">
        <v>27.06</v>
      </c>
      <c r="E16" s="55"/>
      <c r="F16" s="20">
        <f t="shared" si="4"/>
        <v>27.06</v>
      </c>
      <c r="G16" s="79">
        <v>3</v>
      </c>
      <c r="H16" s="16">
        <v>37</v>
      </c>
      <c r="I16" s="55"/>
      <c r="J16" s="20">
        <f t="shared" si="5"/>
        <v>37</v>
      </c>
      <c r="K16" s="79">
        <v>1</v>
      </c>
      <c r="L16" s="17">
        <v>25.47</v>
      </c>
      <c r="M16" s="55"/>
      <c r="N16" s="20">
        <f t="shared" si="6"/>
        <v>25.47</v>
      </c>
      <c r="O16" s="79">
        <v>2</v>
      </c>
      <c r="P16" s="80"/>
      <c r="Q16" s="16">
        <f t="shared" si="7"/>
        <v>89.53</v>
      </c>
      <c r="R16" s="130">
        <v>2</v>
      </c>
    </row>
    <row r="17" spans="1:18" ht="15.75" x14ac:dyDescent="0.25">
      <c r="A17" s="155">
        <v>4</v>
      </c>
      <c r="B17" s="89" t="s">
        <v>158</v>
      </c>
      <c r="C17" s="55" t="s">
        <v>159</v>
      </c>
      <c r="D17" s="20">
        <v>28.22</v>
      </c>
      <c r="E17" s="55"/>
      <c r="F17" s="20">
        <f t="shared" si="4"/>
        <v>28.22</v>
      </c>
      <c r="G17" s="79">
        <v>4</v>
      </c>
      <c r="H17" s="17">
        <v>45.28</v>
      </c>
      <c r="I17" s="55"/>
      <c r="J17" s="20">
        <f t="shared" si="5"/>
        <v>45.28</v>
      </c>
      <c r="K17" s="79">
        <v>5</v>
      </c>
      <c r="L17" s="17">
        <v>31.75</v>
      </c>
      <c r="M17" s="55">
        <v>20</v>
      </c>
      <c r="N17" s="20">
        <f t="shared" si="6"/>
        <v>51.75</v>
      </c>
      <c r="O17" s="79">
        <v>5</v>
      </c>
      <c r="P17" s="80"/>
      <c r="Q17" s="16">
        <f t="shared" si="7"/>
        <v>125.25</v>
      </c>
      <c r="R17" s="84">
        <v>5</v>
      </c>
    </row>
    <row r="18" spans="1:18" ht="18.75" x14ac:dyDescent="0.3">
      <c r="A18" s="155">
        <v>5</v>
      </c>
      <c r="B18" s="89" t="s">
        <v>113</v>
      </c>
      <c r="C18" s="55" t="s">
        <v>114</v>
      </c>
      <c r="D18" s="20">
        <v>25.38</v>
      </c>
      <c r="E18" s="55"/>
      <c r="F18" s="20">
        <f t="shared" si="4"/>
        <v>25.38</v>
      </c>
      <c r="G18" s="79">
        <v>1</v>
      </c>
      <c r="H18" s="17">
        <v>37.130000000000003</v>
      </c>
      <c r="I18" s="55">
        <v>5</v>
      </c>
      <c r="J18" s="20">
        <f t="shared" si="5"/>
        <v>42.13</v>
      </c>
      <c r="K18" s="79">
        <v>3</v>
      </c>
      <c r="L18" s="17">
        <v>21.72</v>
      </c>
      <c r="M18" s="55"/>
      <c r="N18" s="20">
        <f t="shared" si="6"/>
        <v>21.72</v>
      </c>
      <c r="O18" s="79">
        <v>1</v>
      </c>
      <c r="P18" s="80"/>
      <c r="Q18" s="16">
        <f t="shared" si="7"/>
        <v>89.23</v>
      </c>
      <c r="R18" s="127">
        <v>1</v>
      </c>
    </row>
    <row r="19" spans="1:18" ht="15.75" x14ac:dyDescent="0.25">
      <c r="A19" s="155"/>
      <c r="B19" s="85"/>
      <c r="C19" s="14"/>
      <c r="D19" s="14"/>
      <c r="E19" s="14"/>
      <c r="F19" s="20"/>
      <c r="G19" s="86"/>
      <c r="H19" s="17"/>
      <c r="I19" s="14"/>
      <c r="J19" s="20"/>
      <c r="K19" s="86"/>
      <c r="L19" s="17"/>
      <c r="M19" s="14"/>
      <c r="N19" s="20"/>
      <c r="O19" s="86"/>
      <c r="P19" s="87"/>
      <c r="Q19" s="16"/>
      <c r="R19" s="126"/>
    </row>
    <row r="20" spans="1:18" ht="18.75" x14ac:dyDescent="0.3">
      <c r="A20" s="155"/>
      <c r="B20" s="215" t="s">
        <v>117</v>
      </c>
      <c r="C20" s="216"/>
      <c r="D20" s="216"/>
      <c r="E20" s="216"/>
      <c r="F20" s="216"/>
      <c r="G20" s="217"/>
      <c r="H20" s="17"/>
      <c r="I20" s="14"/>
      <c r="J20" s="20"/>
      <c r="K20" s="86"/>
      <c r="L20" s="17"/>
      <c r="M20" s="14"/>
      <c r="N20" s="90"/>
      <c r="O20" s="86"/>
      <c r="P20" s="87"/>
      <c r="Q20" s="16"/>
      <c r="R20" s="126"/>
    </row>
    <row r="21" spans="1:18" ht="18.75" x14ac:dyDescent="0.3">
      <c r="A21" s="155">
        <v>1</v>
      </c>
      <c r="B21" s="91" t="s">
        <v>143</v>
      </c>
      <c r="C21" s="55" t="s">
        <v>144</v>
      </c>
      <c r="D21" s="92">
        <v>29.06</v>
      </c>
      <c r="E21" s="55"/>
      <c r="F21" s="20">
        <f t="shared" si="4"/>
        <v>29.06</v>
      </c>
      <c r="G21" s="79">
        <v>1</v>
      </c>
      <c r="H21" s="16">
        <v>42.81</v>
      </c>
      <c r="I21" s="55"/>
      <c r="J21" s="20">
        <f t="shared" si="5"/>
        <v>42.81</v>
      </c>
      <c r="K21" s="79">
        <v>1</v>
      </c>
      <c r="L21" s="17">
        <v>24.28</v>
      </c>
      <c r="M21" s="55">
        <v>5</v>
      </c>
      <c r="N21" s="93">
        <f>SUM(L21+M21)</f>
        <v>29.28</v>
      </c>
      <c r="O21" s="94">
        <v>3</v>
      </c>
      <c r="P21" s="157"/>
      <c r="Q21" s="16">
        <f>SUM(F21+J21+N21+P21)</f>
        <v>101.15</v>
      </c>
      <c r="R21" s="127">
        <v>1</v>
      </c>
    </row>
    <row r="22" spans="1:18" ht="15.75" x14ac:dyDescent="0.25">
      <c r="A22" s="155">
        <v>2</v>
      </c>
      <c r="B22" s="91" t="s">
        <v>292</v>
      </c>
      <c r="C22" s="55" t="s">
        <v>293</v>
      </c>
      <c r="D22" s="20">
        <v>101.03</v>
      </c>
      <c r="E22" s="55"/>
      <c r="F22" s="20">
        <f t="shared" si="4"/>
        <v>101.03</v>
      </c>
      <c r="G22" s="79">
        <v>7</v>
      </c>
      <c r="H22" s="16">
        <v>83.1</v>
      </c>
      <c r="I22" s="55">
        <v>30</v>
      </c>
      <c r="J22" s="20">
        <f t="shared" si="5"/>
        <v>113.1</v>
      </c>
      <c r="K22" s="79">
        <v>7</v>
      </c>
      <c r="L22" s="16">
        <v>48</v>
      </c>
      <c r="M22" s="55">
        <v>20</v>
      </c>
      <c r="N22" s="93">
        <f>SUM(L22+M22)</f>
        <v>68</v>
      </c>
      <c r="O22" s="79">
        <v>6</v>
      </c>
      <c r="P22" s="59"/>
      <c r="Q22" s="16">
        <f>SUM(F22+J22+N22+P22)</f>
        <v>282.13</v>
      </c>
      <c r="R22" s="84">
        <v>7</v>
      </c>
    </row>
    <row r="23" spans="1:18" ht="15.75" x14ac:dyDescent="0.25">
      <c r="A23" s="155">
        <v>3</v>
      </c>
      <c r="B23" s="91" t="s">
        <v>119</v>
      </c>
      <c r="C23" s="55" t="s">
        <v>169</v>
      </c>
      <c r="D23" s="14">
        <v>40.590000000000003</v>
      </c>
      <c r="E23" s="55"/>
      <c r="F23" s="20">
        <f t="shared" si="4"/>
        <v>40.590000000000003</v>
      </c>
      <c r="G23" s="79">
        <v>5</v>
      </c>
      <c r="H23" s="17">
        <v>83.13</v>
      </c>
      <c r="I23" s="55"/>
      <c r="J23" s="20">
        <f t="shared" si="5"/>
        <v>83.13</v>
      </c>
      <c r="K23" s="79">
        <v>5</v>
      </c>
      <c r="L23" s="16">
        <v>30</v>
      </c>
      <c r="M23" s="55">
        <v>5</v>
      </c>
      <c r="N23" s="20">
        <f>SUM(L23:M23)</f>
        <v>35</v>
      </c>
      <c r="O23" s="79">
        <v>5</v>
      </c>
      <c r="P23" s="59"/>
      <c r="Q23" s="16">
        <f>SUM(F23+J23+N23+P23)</f>
        <v>158.72</v>
      </c>
      <c r="R23" s="102" t="s">
        <v>23</v>
      </c>
    </row>
    <row r="24" spans="1:18" ht="15.75" x14ac:dyDescent="0.25">
      <c r="A24" s="155">
        <v>4</v>
      </c>
      <c r="B24" s="91" t="s">
        <v>271</v>
      </c>
      <c r="C24" s="55" t="s">
        <v>272</v>
      </c>
      <c r="D24" s="14">
        <v>30.28</v>
      </c>
      <c r="E24" s="55"/>
      <c r="F24" s="20">
        <f t="shared" si="4"/>
        <v>30.28</v>
      </c>
      <c r="G24" s="79">
        <v>2</v>
      </c>
      <c r="H24" s="17">
        <v>55.81</v>
      </c>
      <c r="I24" s="55"/>
      <c r="J24" s="20">
        <f t="shared" si="5"/>
        <v>55.81</v>
      </c>
      <c r="K24" s="79">
        <v>4</v>
      </c>
      <c r="L24" s="17">
        <v>28.25</v>
      </c>
      <c r="M24" s="55"/>
      <c r="N24" s="20">
        <f>SUM(L24:M24)</f>
        <v>28.25</v>
      </c>
      <c r="O24" s="79">
        <v>1</v>
      </c>
      <c r="P24" s="59"/>
      <c r="Q24" s="16">
        <f>SUM(F24+J24+N24+P24)</f>
        <v>114.34</v>
      </c>
      <c r="R24" s="84">
        <v>4</v>
      </c>
    </row>
    <row r="25" spans="1:18" ht="18.75" x14ac:dyDescent="0.3">
      <c r="A25" s="155">
        <v>5</v>
      </c>
      <c r="B25" s="91" t="s">
        <v>208</v>
      </c>
      <c r="C25" s="55" t="s">
        <v>209</v>
      </c>
      <c r="D25" s="14">
        <v>33.380000000000003</v>
      </c>
      <c r="E25" s="55"/>
      <c r="F25" s="20">
        <f t="shared" si="4"/>
        <v>33.380000000000003</v>
      </c>
      <c r="G25" s="79">
        <v>4</v>
      </c>
      <c r="H25" s="17">
        <v>43.97</v>
      </c>
      <c r="I25" s="55"/>
      <c r="J25" s="20">
        <f t="shared" si="5"/>
        <v>43.97</v>
      </c>
      <c r="K25" s="79">
        <v>2</v>
      </c>
      <c r="L25" s="16">
        <v>28.53</v>
      </c>
      <c r="M25" s="55"/>
      <c r="N25" s="20">
        <f>SUM(L25:M25)</f>
        <v>28.53</v>
      </c>
      <c r="O25" s="79">
        <v>2</v>
      </c>
      <c r="P25" s="59"/>
      <c r="Q25" s="16">
        <f t="shared" ref="Q25:Q27" si="8">SUM(F25+J25+N25+P25)</f>
        <v>105.88</v>
      </c>
      <c r="R25" s="130">
        <v>2</v>
      </c>
    </row>
    <row r="26" spans="1:18" ht="15.75" x14ac:dyDescent="0.25">
      <c r="A26" s="155">
        <v>6</v>
      </c>
      <c r="B26" s="91" t="s">
        <v>261</v>
      </c>
      <c r="C26" s="55" t="s">
        <v>262</v>
      </c>
      <c r="D26" s="14">
        <v>43.13</v>
      </c>
      <c r="E26" s="55"/>
      <c r="F26" s="20">
        <f t="shared" si="4"/>
        <v>43.13</v>
      </c>
      <c r="G26" s="79">
        <v>6</v>
      </c>
      <c r="H26" s="16">
        <v>62.59</v>
      </c>
      <c r="I26" s="55">
        <v>30</v>
      </c>
      <c r="J26" s="20">
        <f>SUM(H26:I26)</f>
        <v>92.59</v>
      </c>
      <c r="K26" s="79">
        <v>6</v>
      </c>
      <c r="L26" s="17">
        <v>44.81</v>
      </c>
      <c r="M26" s="55">
        <v>30</v>
      </c>
      <c r="N26" s="20">
        <f>SUM(L26:M26)</f>
        <v>74.81</v>
      </c>
      <c r="O26" s="79">
        <v>7</v>
      </c>
      <c r="P26" s="59"/>
      <c r="Q26" s="16">
        <f t="shared" si="8"/>
        <v>210.53</v>
      </c>
      <c r="R26" s="84">
        <v>6</v>
      </c>
    </row>
    <row r="27" spans="1:18" ht="18.75" x14ac:dyDescent="0.3">
      <c r="A27" s="155">
        <v>7</v>
      </c>
      <c r="B27" s="91" t="s">
        <v>265</v>
      </c>
      <c r="C27" s="55" t="s">
        <v>124</v>
      </c>
      <c r="D27" s="14">
        <v>33.159999999999997</v>
      </c>
      <c r="E27" s="55"/>
      <c r="F27" s="20">
        <f t="shared" si="4"/>
        <v>33.159999999999997</v>
      </c>
      <c r="G27" s="79">
        <v>3</v>
      </c>
      <c r="H27" s="16">
        <v>46.06</v>
      </c>
      <c r="I27" s="55"/>
      <c r="J27" s="20">
        <f t="shared" si="5"/>
        <v>46.06</v>
      </c>
      <c r="K27" s="79">
        <v>3</v>
      </c>
      <c r="L27" s="16">
        <v>29.81</v>
      </c>
      <c r="M27" s="55"/>
      <c r="N27" s="20">
        <f>SUM(L27:M27)</f>
        <v>29.81</v>
      </c>
      <c r="O27" s="79">
        <v>4</v>
      </c>
      <c r="P27" s="59"/>
      <c r="Q27" s="16">
        <f t="shared" si="8"/>
        <v>109.03</v>
      </c>
      <c r="R27" s="129">
        <v>3</v>
      </c>
    </row>
    <row r="28" spans="1:18" ht="15.75" x14ac:dyDescent="0.25">
      <c r="A28" s="155"/>
      <c r="B28" s="28"/>
      <c r="C28" s="28"/>
      <c r="D28" s="28"/>
      <c r="E28" s="28"/>
      <c r="F28" s="37"/>
      <c r="G28" s="96"/>
      <c r="H28" s="17"/>
      <c r="I28" s="14"/>
      <c r="J28" s="20"/>
      <c r="K28" s="86"/>
      <c r="L28" s="17"/>
      <c r="M28" s="14"/>
      <c r="N28" s="20"/>
      <c r="O28" s="86"/>
      <c r="P28" s="59"/>
      <c r="Q28" s="16"/>
      <c r="R28" s="126"/>
    </row>
    <row r="29" spans="1:18" ht="18.75" x14ac:dyDescent="0.3">
      <c r="A29" s="155"/>
      <c r="B29" s="202" t="s">
        <v>125</v>
      </c>
      <c r="C29" s="203"/>
      <c r="D29" s="203"/>
      <c r="E29" s="203"/>
      <c r="F29" s="203"/>
      <c r="G29" s="204"/>
      <c r="H29" s="17"/>
      <c r="I29" s="14"/>
      <c r="J29" s="20"/>
      <c r="K29" s="86"/>
      <c r="L29" s="17"/>
      <c r="M29" s="14"/>
      <c r="N29" s="20"/>
      <c r="O29" s="86"/>
      <c r="P29" s="59"/>
      <c r="Q29" s="16"/>
      <c r="R29" s="126"/>
    </row>
    <row r="30" spans="1:18" ht="18.75" x14ac:dyDescent="0.3">
      <c r="A30" s="155">
        <v>1</v>
      </c>
      <c r="B30" s="98" t="s">
        <v>126</v>
      </c>
      <c r="C30" s="55" t="s">
        <v>127</v>
      </c>
      <c r="D30" s="20">
        <v>41</v>
      </c>
      <c r="E30" s="14"/>
      <c r="F30" s="20">
        <f t="shared" si="4"/>
        <v>41</v>
      </c>
      <c r="G30" s="79">
        <v>2</v>
      </c>
      <c r="H30" s="16">
        <v>49.16</v>
      </c>
      <c r="I30" s="55">
        <v>5</v>
      </c>
      <c r="J30" s="20">
        <f t="shared" si="5"/>
        <v>54.16</v>
      </c>
      <c r="K30" s="79">
        <v>2</v>
      </c>
      <c r="L30" s="16">
        <v>25</v>
      </c>
      <c r="M30" s="55">
        <v>10</v>
      </c>
      <c r="N30" s="20">
        <f t="shared" si="6"/>
        <v>35</v>
      </c>
      <c r="O30" s="79">
        <v>2</v>
      </c>
      <c r="P30" s="59"/>
      <c r="Q30" s="16">
        <f t="shared" si="7"/>
        <v>130.16</v>
      </c>
      <c r="R30" s="130">
        <v>2</v>
      </c>
    </row>
    <row r="31" spans="1:18" ht="18.75" x14ac:dyDescent="0.3">
      <c r="A31" s="155">
        <v>2</v>
      </c>
      <c r="B31" s="98" t="s">
        <v>150</v>
      </c>
      <c r="C31" s="55" t="s">
        <v>151</v>
      </c>
      <c r="D31" s="20">
        <v>33.75</v>
      </c>
      <c r="E31" s="14"/>
      <c r="F31" s="20">
        <f t="shared" si="4"/>
        <v>33.75</v>
      </c>
      <c r="G31" s="79">
        <v>1</v>
      </c>
      <c r="H31" s="16">
        <v>49.97</v>
      </c>
      <c r="I31" s="55"/>
      <c r="J31" s="20">
        <f t="shared" si="5"/>
        <v>49.97</v>
      </c>
      <c r="K31" s="79">
        <v>1</v>
      </c>
      <c r="L31" s="17">
        <v>28.57</v>
      </c>
      <c r="M31" s="55">
        <v>5</v>
      </c>
      <c r="N31" s="20">
        <f t="shared" si="6"/>
        <v>33.57</v>
      </c>
      <c r="O31" s="79">
        <v>2</v>
      </c>
      <c r="P31" s="59"/>
      <c r="Q31" s="16">
        <f t="shared" si="7"/>
        <v>117.28999999999999</v>
      </c>
      <c r="R31" s="127">
        <v>1</v>
      </c>
    </row>
    <row r="32" spans="1:18" ht="15.75" x14ac:dyDescent="0.25">
      <c r="A32" s="155"/>
      <c r="B32" s="14"/>
      <c r="C32" s="14"/>
      <c r="D32" s="14"/>
      <c r="E32" s="14"/>
      <c r="F32" s="20"/>
      <c r="G32" s="86"/>
      <c r="H32" s="17"/>
      <c r="I32" s="14"/>
      <c r="J32" s="20"/>
      <c r="K32" s="86"/>
      <c r="L32" s="17"/>
      <c r="M32" s="14"/>
      <c r="N32" s="20"/>
      <c r="O32" s="86"/>
      <c r="P32" s="59"/>
      <c r="Q32" s="16"/>
      <c r="R32" s="126"/>
    </row>
  </sheetData>
  <mergeCells count="16">
    <mergeCell ref="B29:G29"/>
    <mergeCell ref="L5:N5"/>
    <mergeCell ref="O5:O6"/>
    <mergeCell ref="B7:G7"/>
    <mergeCell ref="B13:G13"/>
    <mergeCell ref="B20:G20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L2" sqref="L2"/>
    </sheetView>
  </sheetViews>
  <sheetFormatPr defaultRowHeight="15" x14ac:dyDescent="0.25"/>
  <cols>
    <col min="1" max="1" width="4.5703125" customWidth="1"/>
    <col min="2" max="2" width="7" customWidth="1"/>
    <col min="3" max="3" width="18" customWidth="1"/>
    <col min="4" max="4" width="11" customWidth="1"/>
    <col min="5" max="5" width="5.140625" customWidth="1"/>
  </cols>
  <sheetData>
    <row r="1" spans="1:13" ht="18.75" x14ac:dyDescent="0.3">
      <c r="A1" s="158"/>
      <c r="B1" s="158"/>
      <c r="C1" s="188" t="s">
        <v>231</v>
      </c>
      <c r="D1" s="188"/>
      <c r="E1" s="188"/>
      <c r="F1" s="188"/>
      <c r="G1" s="188"/>
      <c r="H1" s="188"/>
      <c r="I1" s="188"/>
      <c r="J1" s="188"/>
      <c r="K1" s="158"/>
      <c r="L1" s="158"/>
      <c r="M1" s="158"/>
    </row>
    <row r="2" spans="1:13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8.75" x14ac:dyDescent="0.3">
      <c r="A3" s="219" t="s">
        <v>294</v>
      </c>
      <c r="B3" s="219"/>
      <c r="C3" s="219"/>
      <c r="D3" s="219"/>
      <c r="E3" s="219"/>
      <c r="F3" s="219"/>
      <c r="G3" s="219"/>
      <c r="H3" s="158"/>
      <c r="I3" s="239" t="s">
        <v>295</v>
      </c>
      <c r="J3" s="239"/>
      <c r="K3" s="239"/>
      <c r="L3" s="239"/>
      <c r="M3" s="239"/>
    </row>
    <row r="4" spans="1:13" ht="15.75" thickBo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5.75" thickTop="1" x14ac:dyDescent="0.25">
      <c r="A5" s="220" t="s">
        <v>92</v>
      </c>
      <c r="B5" s="226" t="s">
        <v>232</v>
      </c>
      <c r="C5" s="222" t="s">
        <v>93</v>
      </c>
      <c r="D5" s="222" t="s">
        <v>94</v>
      </c>
      <c r="E5" s="236"/>
      <c r="F5" s="237"/>
      <c r="G5" s="237"/>
      <c r="H5" s="237"/>
      <c r="I5" s="237"/>
      <c r="J5" s="237"/>
      <c r="K5" s="237"/>
      <c r="L5" s="237"/>
      <c r="M5" s="238"/>
    </row>
    <row r="6" spans="1:13" ht="72.75" x14ac:dyDescent="0.25">
      <c r="A6" s="221"/>
      <c r="B6" s="220"/>
      <c r="C6" s="223"/>
      <c r="D6" s="223"/>
      <c r="E6" s="71" t="s">
        <v>233</v>
      </c>
      <c r="F6" s="131" t="s">
        <v>234</v>
      </c>
      <c r="G6" s="131" t="s">
        <v>235</v>
      </c>
      <c r="H6" s="132" t="s">
        <v>236</v>
      </c>
      <c r="I6" s="71" t="s">
        <v>99</v>
      </c>
      <c r="J6" s="133" t="s">
        <v>237</v>
      </c>
      <c r="K6" s="134" t="s">
        <v>238</v>
      </c>
      <c r="L6" s="135" t="s">
        <v>102</v>
      </c>
      <c r="M6" s="131" t="s">
        <v>103</v>
      </c>
    </row>
    <row r="7" spans="1:13" ht="18.75" x14ac:dyDescent="0.25">
      <c r="A7" s="159"/>
      <c r="B7" s="227" t="s">
        <v>12</v>
      </c>
      <c r="C7" s="228"/>
      <c r="D7" s="229"/>
      <c r="E7" s="71"/>
      <c r="F7" s="131"/>
      <c r="G7" s="131"/>
      <c r="H7" s="132"/>
      <c r="I7" s="71"/>
      <c r="J7" s="162"/>
      <c r="K7" s="136"/>
      <c r="L7" s="135"/>
      <c r="M7" s="131"/>
    </row>
    <row r="8" spans="1:13" ht="15.75" x14ac:dyDescent="0.25">
      <c r="A8" s="137">
        <v>1</v>
      </c>
      <c r="B8" s="137">
        <v>223</v>
      </c>
      <c r="C8" s="138" t="s">
        <v>119</v>
      </c>
      <c r="D8" s="137" t="s">
        <v>120</v>
      </c>
      <c r="E8" s="139">
        <v>32</v>
      </c>
      <c r="F8" s="55" t="s">
        <v>266</v>
      </c>
      <c r="G8" s="101">
        <v>82.34</v>
      </c>
      <c r="H8" s="100">
        <v>40.340000000000003</v>
      </c>
      <c r="I8" s="101">
        <v>1.2</v>
      </c>
      <c r="J8" s="101"/>
      <c r="K8" s="59"/>
      <c r="L8" s="16">
        <f>SUM(H8+I8-K8)</f>
        <v>41.540000000000006</v>
      </c>
      <c r="M8" s="151">
        <v>5</v>
      </c>
    </row>
    <row r="9" spans="1:13" ht="15.75" x14ac:dyDescent="0.25">
      <c r="A9" s="137">
        <v>2</v>
      </c>
      <c r="B9" s="137">
        <v>203</v>
      </c>
      <c r="C9" s="138" t="s">
        <v>158</v>
      </c>
      <c r="D9" s="137" t="s">
        <v>159</v>
      </c>
      <c r="E9" s="55">
        <v>49</v>
      </c>
      <c r="F9" s="139" t="s">
        <v>253</v>
      </c>
      <c r="G9" s="101">
        <v>82.1</v>
      </c>
      <c r="H9" s="100">
        <v>55.1</v>
      </c>
      <c r="I9" s="101">
        <v>0.3</v>
      </c>
      <c r="J9" s="101"/>
      <c r="K9" s="59">
        <v>0.25</v>
      </c>
      <c r="L9" s="16">
        <f t="shared" ref="L9:L21" si="0">SUM(H9+I9-K9)</f>
        <v>55.15</v>
      </c>
      <c r="M9" s="84">
        <v>11</v>
      </c>
    </row>
    <row r="10" spans="1:13" ht="18.75" x14ac:dyDescent="0.3">
      <c r="A10" s="137">
        <v>3</v>
      </c>
      <c r="B10" s="137">
        <v>224</v>
      </c>
      <c r="C10" s="138" t="s">
        <v>118</v>
      </c>
      <c r="D10" s="137" t="s">
        <v>241</v>
      </c>
      <c r="E10" s="55">
        <v>23</v>
      </c>
      <c r="F10" s="55" t="s">
        <v>256</v>
      </c>
      <c r="G10" s="101">
        <v>85.35</v>
      </c>
      <c r="H10" s="100">
        <v>40.35</v>
      </c>
      <c r="I10" s="101">
        <v>0.15</v>
      </c>
      <c r="J10" s="101"/>
      <c r="K10" s="59"/>
      <c r="L10" s="16">
        <f t="shared" si="0"/>
        <v>40.5</v>
      </c>
      <c r="M10" s="129">
        <v>3</v>
      </c>
    </row>
    <row r="11" spans="1:13" ht="15.75" x14ac:dyDescent="0.25">
      <c r="A11" s="137">
        <v>4</v>
      </c>
      <c r="B11" s="137">
        <v>219</v>
      </c>
      <c r="C11" s="138" t="s">
        <v>243</v>
      </c>
      <c r="D11" s="137" t="s">
        <v>244</v>
      </c>
      <c r="E11" s="55">
        <v>49</v>
      </c>
      <c r="F11" s="55" t="s">
        <v>263</v>
      </c>
      <c r="G11" s="101">
        <v>90.03</v>
      </c>
      <c r="H11" s="100">
        <v>57.03</v>
      </c>
      <c r="I11" s="101">
        <v>1.1499999999999999</v>
      </c>
      <c r="J11" s="101"/>
      <c r="K11" s="59">
        <v>0.25</v>
      </c>
      <c r="L11" s="16">
        <f t="shared" si="0"/>
        <v>57.93</v>
      </c>
      <c r="M11" s="84">
        <v>13</v>
      </c>
    </row>
    <row r="12" spans="1:13" ht="15.75" x14ac:dyDescent="0.25">
      <c r="A12" s="137">
        <v>5</v>
      </c>
      <c r="B12" s="137">
        <v>202</v>
      </c>
      <c r="C12" s="138" t="s">
        <v>132</v>
      </c>
      <c r="D12" s="137" t="s">
        <v>105</v>
      </c>
      <c r="E12" s="55">
        <v>41</v>
      </c>
      <c r="F12" s="55" t="s">
        <v>252</v>
      </c>
      <c r="G12" s="101">
        <v>70.25</v>
      </c>
      <c r="H12" s="59">
        <v>46.25</v>
      </c>
      <c r="I12" s="101">
        <v>5.4</v>
      </c>
      <c r="J12" s="101"/>
      <c r="K12" s="59"/>
      <c r="L12" s="16">
        <v>52.05</v>
      </c>
      <c r="M12" s="84">
        <v>9</v>
      </c>
    </row>
    <row r="13" spans="1:13" ht="18.75" x14ac:dyDescent="0.3">
      <c r="A13" s="137">
        <v>6</v>
      </c>
      <c r="B13" s="137">
        <v>211</v>
      </c>
      <c r="C13" s="138" t="s">
        <v>296</v>
      </c>
      <c r="D13" s="137" t="s">
        <v>185</v>
      </c>
      <c r="E13" s="55">
        <v>49</v>
      </c>
      <c r="F13" s="55" t="s">
        <v>277</v>
      </c>
      <c r="G13" s="101">
        <v>97.1</v>
      </c>
      <c r="H13" s="100">
        <v>34.1</v>
      </c>
      <c r="I13" s="101">
        <v>1.25</v>
      </c>
      <c r="J13" s="101">
        <v>1.2</v>
      </c>
      <c r="K13" s="59">
        <v>0.25</v>
      </c>
      <c r="L13" s="16">
        <v>34.299999999999997</v>
      </c>
      <c r="M13" s="127">
        <v>1</v>
      </c>
    </row>
    <row r="14" spans="1:13" ht="15.75" x14ac:dyDescent="0.25">
      <c r="A14" s="137">
        <v>7</v>
      </c>
      <c r="B14" s="137">
        <v>220</v>
      </c>
      <c r="C14" s="138" t="s">
        <v>297</v>
      </c>
      <c r="D14" s="137" t="s">
        <v>298</v>
      </c>
      <c r="E14" s="55">
        <v>30</v>
      </c>
      <c r="F14" s="55" t="s">
        <v>264</v>
      </c>
      <c r="G14" s="101">
        <v>100.16</v>
      </c>
      <c r="H14" s="100">
        <v>64.16</v>
      </c>
      <c r="I14" s="101">
        <v>1.25</v>
      </c>
      <c r="J14" s="101">
        <v>1</v>
      </c>
      <c r="K14" s="59"/>
      <c r="L14" s="16">
        <f>SUM(H14+I14-J14-K14)</f>
        <v>64.41</v>
      </c>
      <c r="M14" s="84">
        <v>14</v>
      </c>
    </row>
    <row r="15" spans="1:13" ht="15.75" x14ac:dyDescent="0.25">
      <c r="A15" s="137">
        <v>8</v>
      </c>
      <c r="B15" s="137">
        <v>232</v>
      </c>
      <c r="C15" s="138" t="s">
        <v>261</v>
      </c>
      <c r="D15" s="137" t="s">
        <v>262</v>
      </c>
      <c r="E15" s="55">
        <v>19</v>
      </c>
      <c r="F15" s="55" t="s">
        <v>268</v>
      </c>
      <c r="G15" s="101">
        <v>100.41</v>
      </c>
      <c r="H15" s="59">
        <v>46.41</v>
      </c>
      <c r="I15" s="101">
        <v>1</v>
      </c>
      <c r="J15" s="101">
        <v>3.07</v>
      </c>
      <c r="K15" s="59"/>
      <c r="L15" s="16">
        <f>SUM(H15+I15-J15-K15)</f>
        <v>44.339999999999996</v>
      </c>
      <c r="M15" s="84">
        <v>7</v>
      </c>
    </row>
    <row r="16" spans="1:13" ht="15.75" x14ac:dyDescent="0.25">
      <c r="A16" s="137">
        <v>9</v>
      </c>
      <c r="B16" s="137">
        <v>227</v>
      </c>
      <c r="C16" s="138" t="s">
        <v>148</v>
      </c>
      <c r="D16" s="137" t="s">
        <v>149</v>
      </c>
      <c r="E16" s="55">
        <v>41</v>
      </c>
      <c r="F16" s="55" t="s">
        <v>267</v>
      </c>
      <c r="G16" s="101">
        <v>102.07</v>
      </c>
      <c r="H16" s="59">
        <v>51.07</v>
      </c>
      <c r="I16" s="101">
        <v>1.05</v>
      </c>
      <c r="J16" s="101"/>
      <c r="K16" s="59"/>
      <c r="L16" s="16">
        <f t="shared" si="0"/>
        <v>52.12</v>
      </c>
      <c r="M16" s="84">
        <v>10</v>
      </c>
    </row>
    <row r="17" spans="1:13" ht="15.75" x14ac:dyDescent="0.25">
      <c r="A17" s="137">
        <v>10</v>
      </c>
      <c r="B17" s="137">
        <v>225</v>
      </c>
      <c r="C17" s="138" t="s">
        <v>139</v>
      </c>
      <c r="D17" s="137" t="s">
        <v>140</v>
      </c>
      <c r="E17" s="55">
        <v>17</v>
      </c>
      <c r="F17" s="55" t="s">
        <v>259</v>
      </c>
      <c r="G17" s="101">
        <v>79.150000000000006</v>
      </c>
      <c r="H17" s="59">
        <v>40.15</v>
      </c>
      <c r="I17" s="101">
        <v>1.25</v>
      </c>
      <c r="J17" s="101"/>
      <c r="K17" s="59"/>
      <c r="L17" s="16">
        <f t="shared" si="0"/>
        <v>41.4</v>
      </c>
      <c r="M17" s="84">
        <v>4</v>
      </c>
    </row>
    <row r="18" spans="1:13" ht="15.75" x14ac:dyDescent="0.25">
      <c r="A18" s="137">
        <v>11</v>
      </c>
      <c r="B18" s="137">
        <v>228</v>
      </c>
      <c r="C18" s="138" t="s">
        <v>265</v>
      </c>
      <c r="D18" s="137" t="s">
        <v>124</v>
      </c>
      <c r="E18" s="55">
        <v>43</v>
      </c>
      <c r="F18" s="55" t="s">
        <v>257</v>
      </c>
      <c r="G18" s="101">
        <v>90.57</v>
      </c>
      <c r="H18" s="100">
        <v>42.57</v>
      </c>
      <c r="I18" s="101">
        <v>0.55000000000000004</v>
      </c>
      <c r="J18" s="101"/>
      <c r="K18" s="59"/>
      <c r="L18" s="16">
        <v>43.52</v>
      </c>
      <c r="M18" s="84">
        <v>6</v>
      </c>
    </row>
    <row r="19" spans="1:13" ht="18.75" x14ac:dyDescent="0.3">
      <c r="A19" s="137">
        <v>12</v>
      </c>
      <c r="B19" s="137">
        <v>216</v>
      </c>
      <c r="C19" s="138" t="s">
        <v>172</v>
      </c>
      <c r="D19" s="137" t="s">
        <v>173</v>
      </c>
      <c r="E19" s="55">
        <v>17</v>
      </c>
      <c r="F19" s="55" t="s">
        <v>239</v>
      </c>
      <c r="G19" s="101">
        <v>63.55</v>
      </c>
      <c r="H19" s="59">
        <v>33.549999999999997</v>
      </c>
      <c r="I19" s="101">
        <v>1.45</v>
      </c>
      <c r="J19" s="101">
        <v>0.45</v>
      </c>
      <c r="K19" s="59"/>
      <c r="L19" s="16">
        <f>SUM(H19+I19-J19)</f>
        <v>34.549999999999997</v>
      </c>
      <c r="M19" s="164">
        <v>2</v>
      </c>
    </row>
    <row r="20" spans="1:13" ht="15.75" x14ac:dyDescent="0.25">
      <c r="A20" s="137">
        <v>13</v>
      </c>
      <c r="B20" s="137">
        <v>238</v>
      </c>
      <c r="C20" s="138" t="s">
        <v>299</v>
      </c>
      <c r="D20" s="137" t="s">
        <v>300</v>
      </c>
      <c r="E20" s="55">
        <v>36</v>
      </c>
      <c r="F20" s="55" t="s">
        <v>258</v>
      </c>
      <c r="G20" s="101">
        <v>99.35</v>
      </c>
      <c r="H20" s="59">
        <v>42.35</v>
      </c>
      <c r="I20" s="101">
        <v>4.3499999999999996</v>
      </c>
      <c r="J20" s="101">
        <v>0.47</v>
      </c>
      <c r="K20" s="59"/>
      <c r="L20" s="16">
        <v>46.23</v>
      </c>
      <c r="M20" s="84">
        <v>8</v>
      </c>
    </row>
    <row r="21" spans="1:13" ht="15.75" x14ac:dyDescent="0.25">
      <c r="A21" s="137">
        <v>14</v>
      </c>
      <c r="B21" s="137">
        <v>242</v>
      </c>
      <c r="C21" s="138" t="s">
        <v>292</v>
      </c>
      <c r="D21" s="137" t="s">
        <v>293</v>
      </c>
      <c r="E21" s="55"/>
      <c r="F21" s="55" t="s">
        <v>270</v>
      </c>
      <c r="G21" s="101">
        <v>108.32</v>
      </c>
      <c r="H21" s="59">
        <v>48.32</v>
      </c>
      <c r="I21" s="101">
        <v>7.2</v>
      </c>
      <c r="J21" s="101"/>
      <c r="K21" s="59"/>
      <c r="L21" s="16">
        <f t="shared" si="0"/>
        <v>55.52</v>
      </c>
      <c r="M21" s="84">
        <v>12</v>
      </c>
    </row>
    <row r="22" spans="1:13" x14ac:dyDescent="0.25">
      <c r="A22" s="160"/>
      <c r="B22" s="160"/>
      <c r="C22" s="14"/>
      <c r="D22" s="160"/>
      <c r="E22" s="55"/>
      <c r="F22" s="55"/>
      <c r="G22" s="101"/>
      <c r="H22" s="59"/>
      <c r="I22" s="55"/>
      <c r="J22" s="146"/>
      <c r="K22" s="59"/>
      <c r="L22" s="16"/>
      <c r="M22" s="140"/>
    </row>
    <row r="23" spans="1:13" ht="18.75" x14ac:dyDescent="0.25">
      <c r="A23" s="160"/>
      <c r="B23" s="230" t="s">
        <v>28</v>
      </c>
      <c r="C23" s="231"/>
      <c r="D23" s="232"/>
      <c r="E23" s="55"/>
      <c r="F23" s="55"/>
      <c r="G23" s="101"/>
      <c r="H23" s="59"/>
      <c r="I23" s="55"/>
      <c r="J23" s="146"/>
      <c r="K23" s="59"/>
      <c r="L23" s="16"/>
      <c r="M23" s="140"/>
    </row>
    <row r="24" spans="1:13" ht="18.75" x14ac:dyDescent="0.3">
      <c r="A24" s="141">
        <v>1</v>
      </c>
      <c r="B24" s="141">
        <v>233</v>
      </c>
      <c r="C24" s="142" t="s">
        <v>115</v>
      </c>
      <c r="D24" s="141" t="s">
        <v>116</v>
      </c>
      <c r="E24" s="55">
        <v>54</v>
      </c>
      <c r="F24" s="55" t="s">
        <v>279</v>
      </c>
      <c r="G24" s="101">
        <v>102.42</v>
      </c>
      <c r="H24" s="59">
        <v>30.42</v>
      </c>
      <c r="I24" s="101">
        <v>0.5</v>
      </c>
      <c r="J24" s="101"/>
      <c r="K24" s="100">
        <v>0.5</v>
      </c>
      <c r="L24" s="16">
        <f>SUM(H24+I24-J24-K24)</f>
        <v>30.42</v>
      </c>
      <c r="M24" s="129">
        <v>3</v>
      </c>
    </row>
    <row r="25" spans="1:13" ht="15.75" x14ac:dyDescent="0.25">
      <c r="A25" s="141">
        <v>2</v>
      </c>
      <c r="B25" s="141">
        <v>204</v>
      </c>
      <c r="C25" s="142" t="s">
        <v>156</v>
      </c>
      <c r="D25" s="141" t="s">
        <v>157</v>
      </c>
      <c r="E25" s="55">
        <v>45</v>
      </c>
      <c r="F25" s="55" t="s">
        <v>278</v>
      </c>
      <c r="G25" s="101">
        <v>113.2</v>
      </c>
      <c r="H25" s="100">
        <v>47.2</v>
      </c>
      <c r="I25" s="101">
        <v>0.55000000000000004</v>
      </c>
      <c r="J25" s="101">
        <v>0.25</v>
      </c>
      <c r="K25" s="59">
        <v>0.05</v>
      </c>
      <c r="L25" s="16">
        <f t="shared" ref="L25:L28" si="1">SUM(H25+I25-J25-K25)</f>
        <v>47.45</v>
      </c>
      <c r="M25" s="84">
        <v>7</v>
      </c>
    </row>
    <row r="26" spans="1:13" ht="18.75" x14ac:dyDescent="0.3">
      <c r="A26" s="141">
        <v>3</v>
      </c>
      <c r="B26" s="141">
        <v>213</v>
      </c>
      <c r="C26" s="142" t="s">
        <v>108</v>
      </c>
      <c r="D26" s="141" t="s">
        <v>249</v>
      </c>
      <c r="E26" s="55">
        <v>40</v>
      </c>
      <c r="F26" s="55" t="s">
        <v>273</v>
      </c>
      <c r="G26" s="101">
        <v>107.07</v>
      </c>
      <c r="H26" s="59">
        <v>29.07</v>
      </c>
      <c r="I26" s="101">
        <v>0.4</v>
      </c>
      <c r="J26" s="101"/>
      <c r="K26" s="59"/>
      <c r="L26" s="16">
        <f t="shared" si="1"/>
        <v>29.47</v>
      </c>
      <c r="M26" s="164">
        <v>2</v>
      </c>
    </row>
    <row r="27" spans="1:13" ht="18.75" x14ac:dyDescent="0.3">
      <c r="A27" s="141">
        <v>4</v>
      </c>
      <c r="B27" s="141">
        <v>239</v>
      </c>
      <c r="C27" s="142" t="s">
        <v>113</v>
      </c>
      <c r="D27" s="141" t="s">
        <v>114</v>
      </c>
      <c r="E27" s="55">
        <v>51</v>
      </c>
      <c r="F27" s="55" t="s">
        <v>301</v>
      </c>
      <c r="G27" s="101">
        <v>112.1</v>
      </c>
      <c r="H27" s="100">
        <v>28.1</v>
      </c>
      <c r="I27" s="101">
        <v>0.1</v>
      </c>
      <c r="J27" s="101"/>
      <c r="K27" s="59">
        <v>0.35</v>
      </c>
      <c r="L27" s="16">
        <v>27.45</v>
      </c>
      <c r="M27" s="163">
        <v>1</v>
      </c>
    </row>
    <row r="28" spans="1:13" ht="15.75" x14ac:dyDescent="0.25">
      <c r="A28" s="141">
        <v>5</v>
      </c>
      <c r="B28" s="141">
        <v>234</v>
      </c>
      <c r="C28" s="142" t="s">
        <v>160</v>
      </c>
      <c r="D28" s="141" t="s">
        <v>161</v>
      </c>
      <c r="E28" s="55">
        <v>50</v>
      </c>
      <c r="F28" s="55" t="s">
        <v>275</v>
      </c>
      <c r="G28" s="101">
        <v>111.39</v>
      </c>
      <c r="H28" s="59">
        <v>36.39</v>
      </c>
      <c r="I28" s="101">
        <v>0.2</v>
      </c>
      <c r="J28" s="101"/>
      <c r="K28" s="100">
        <v>0.3</v>
      </c>
      <c r="L28" s="16">
        <f t="shared" si="1"/>
        <v>36.290000000000006</v>
      </c>
      <c r="M28" s="84">
        <v>6</v>
      </c>
    </row>
    <row r="29" spans="1:13" ht="15.75" x14ac:dyDescent="0.25">
      <c r="A29" s="141">
        <v>6</v>
      </c>
      <c r="B29" s="141">
        <v>240</v>
      </c>
      <c r="C29" s="142" t="s">
        <v>271</v>
      </c>
      <c r="D29" s="141" t="s">
        <v>272</v>
      </c>
      <c r="E29" s="55">
        <v>54</v>
      </c>
      <c r="F29" s="55" t="s">
        <v>302</v>
      </c>
      <c r="G29" s="101">
        <v>115.15</v>
      </c>
      <c r="H29" s="100">
        <v>34.15</v>
      </c>
      <c r="I29" s="55">
        <v>0.15</v>
      </c>
      <c r="J29" s="101"/>
      <c r="K29" s="100">
        <v>0.5</v>
      </c>
      <c r="L29" s="16">
        <v>33.4</v>
      </c>
      <c r="M29" s="84">
        <v>4</v>
      </c>
    </row>
    <row r="30" spans="1:13" ht="15.75" x14ac:dyDescent="0.25">
      <c r="A30" s="141">
        <v>7</v>
      </c>
      <c r="B30" s="141">
        <v>222</v>
      </c>
      <c r="C30" s="142" t="s">
        <v>180</v>
      </c>
      <c r="D30" s="141" t="s">
        <v>303</v>
      </c>
      <c r="E30" s="55">
        <v>29</v>
      </c>
      <c r="F30" s="55" t="s">
        <v>276</v>
      </c>
      <c r="G30" s="101">
        <v>96.52</v>
      </c>
      <c r="H30" s="100">
        <v>27.52</v>
      </c>
      <c r="I30" s="101">
        <v>6.1</v>
      </c>
      <c r="J30" s="101"/>
      <c r="K30" s="59"/>
      <c r="L30" s="16">
        <v>34.020000000000003</v>
      </c>
      <c r="M30" s="84">
        <v>5</v>
      </c>
    </row>
    <row r="31" spans="1:13" x14ac:dyDescent="0.25">
      <c r="A31" s="160"/>
      <c r="B31" s="160"/>
      <c r="C31" s="28"/>
      <c r="D31" s="160"/>
      <c r="E31" s="55"/>
      <c r="F31" s="55"/>
      <c r="G31" s="101"/>
      <c r="H31" s="59"/>
      <c r="I31" s="55"/>
      <c r="J31" s="146"/>
      <c r="K31" s="59"/>
      <c r="L31" s="16"/>
      <c r="M31" s="143"/>
    </row>
    <row r="32" spans="1:13" ht="18.75" x14ac:dyDescent="0.25">
      <c r="A32" s="160"/>
      <c r="B32" s="233" t="s">
        <v>47</v>
      </c>
      <c r="C32" s="234"/>
      <c r="D32" s="235"/>
      <c r="E32" s="55"/>
      <c r="F32" s="55"/>
      <c r="G32" s="101"/>
      <c r="H32" s="59"/>
      <c r="I32" s="55"/>
      <c r="J32" s="146"/>
      <c r="K32" s="59"/>
      <c r="L32" s="16"/>
      <c r="M32" s="143"/>
    </row>
    <row r="33" spans="1:13" ht="15.75" x14ac:dyDescent="0.25">
      <c r="A33" s="144">
        <v>1</v>
      </c>
      <c r="B33" s="144">
        <v>205</v>
      </c>
      <c r="C33" s="145" t="s">
        <v>208</v>
      </c>
      <c r="D33" s="144" t="s">
        <v>209</v>
      </c>
      <c r="E33" s="55">
        <v>15</v>
      </c>
      <c r="F33" s="55" t="s">
        <v>246</v>
      </c>
      <c r="G33" s="146">
        <v>49.57</v>
      </c>
      <c r="H33" s="147">
        <v>49.57</v>
      </c>
      <c r="I33" s="148">
        <v>5.45</v>
      </c>
      <c r="J33" s="101"/>
      <c r="K33" s="59"/>
      <c r="L33" s="16">
        <v>55.42</v>
      </c>
      <c r="M33" s="84">
        <v>7</v>
      </c>
    </row>
    <row r="34" spans="1:13" ht="15.75" x14ac:dyDescent="0.25">
      <c r="A34" s="144">
        <v>2</v>
      </c>
      <c r="B34" s="144">
        <v>237</v>
      </c>
      <c r="C34" s="145" t="s">
        <v>126</v>
      </c>
      <c r="D34" s="144" t="s">
        <v>127</v>
      </c>
      <c r="E34" s="55">
        <v>11</v>
      </c>
      <c r="F34" s="55" t="s">
        <v>248</v>
      </c>
      <c r="G34" s="146">
        <v>62</v>
      </c>
      <c r="H34" s="147">
        <v>47</v>
      </c>
      <c r="I34" s="146">
        <v>1.1499999999999999</v>
      </c>
      <c r="J34" s="101"/>
      <c r="K34" s="59"/>
      <c r="L34" s="16">
        <f t="shared" ref="L34:L40" si="2">SUM(H34+I34-J34)</f>
        <v>48.15</v>
      </c>
      <c r="M34" s="84">
        <v>6</v>
      </c>
    </row>
    <row r="35" spans="1:13" ht="18.75" x14ac:dyDescent="0.3">
      <c r="A35" s="144">
        <v>3</v>
      </c>
      <c r="B35" s="144">
        <v>221</v>
      </c>
      <c r="C35" s="145" t="s">
        <v>129</v>
      </c>
      <c r="D35" s="150" t="s">
        <v>254</v>
      </c>
      <c r="E35" s="55">
        <v>15</v>
      </c>
      <c r="F35" s="55" t="s">
        <v>247</v>
      </c>
      <c r="G35" s="146">
        <v>51.09</v>
      </c>
      <c r="H35" s="147">
        <v>39.090000000000003</v>
      </c>
      <c r="I35" s="146">
        <v>1.3</v>
      </c>
      <c r="J35" s="101"/>
      <c r="K35" s="17"/>
      <c r="L35" s="16">
        <f t="shared" si="2"/>
        <v>40.39</v>
      </c>
      <c r="M35" s="129">
        <v>3</v>
      </c>
    </row>
    <row r="36" spans="1:13" ht="18.75" x14ac:dyDescent="0.3">
      <c r="A36" s="144">
        <v>4</v>
      </c>
      <c r="B36" s="144">
        <v>206</v>
      </c>
      <c r="C36" s="145" t="s">
        <v>184</v>
      </c>
      <c r="D36" s="150" t="s">
        <v>304</v>
      </c>
      <c r="E36" s="55">
        <v>14</v>
      </c>
      <c r="F36" s="55" t="s">
        <v>240</v>
      </c>
      <c r="G36" s="146">
        <v>39.56</v>
      </c>
      <c r="H36" s="149">
        <v>36.56</v>
      </c>
      <c r="I36" s="146">
        <v>0.1</v>
      </c>
      <c r="J36" s="101"/>
      <c r="K36" s="17"/>
      <c r="L36" s="16">
        <v>37.06</v>
      </c>
      <c r="M36" s="130">
        <v>2</v>
      </c>
    </row>
    <row r="37" spans="1:13" ht="15.75" x14ac:dyDescent="0.25">
      <c r="A37" s="144">
        <v>5</v>
      </c>
      <c r="B37" s="144">
        <v>243</v>
      </c>
      <c r="C37" s="145" t="s">
        <v>284</v>
      </c>
      <c r="D37" s="150" t="s">
        <v>285</v>
      </c>
      <c r="E37" s="55">
        <v>13</v>
      </c>
      <c r="F37" s="55" t="s">
        <v>251</v>
      </c>
      <c r="G37" s="146">
        <v>71.540000000000006</v>
      </c>
      <c r="H37" s="147">
        <v>50.54</v>
      </c>
      <c r="I37" s="146">
        <v>13.35</v>
      </c>
      <c r="J37" s="101">
        <v>0.3</v>
      </c>
      <c r="K37" s="17"/>
      <c r="L37" s="16">
        <f t="shared" si="2"/>
        <v>63.59</v>
      </c>
      <c r="M37" s="84">
        <v>8</v>
      </c>
    </row>
    <row r="38" spans="1:13" ht="18.75" x14ac:dyDescent="0.3">
      <c r="A38" s="144">
        <v>6</v>
      </c>
      <c r="B38" s="144">
        <v>210</v>
      </c>
      <c r="C38" s="145" t="s">
        <v>183</v>
      </c>
      <c r="D38" s="150" t="s">
        <v>185</v>
      </c>
      <c r="E38" s="55">
        <v>14</v>
      </c>
      <c r="F38" s="55" t="s">
        <v>242</v>
      </c>
      <c r="G38" s="146">
        <v>41.44</v>
      </c>
      <c r="H38" s="149">
        <v>35.44</v>
      </c>
      <c r="I38" s="146">
        <v>1.1499999999999999</v>
      </c>
      <c r="J38" s="101"/>
      <c r="K38" s="17"/>
      <c r="L38" s="16">
        <f t="shared" si="2"/>
        <v>36.589999999999996</v>
      </c>
      <c r="M38" s="127">
        <v>1</v>
      </c>
    </row>
    <row r="39" spans="1:13" ht="15.75" x14ac:dyDescent="0.25">
      <c r="A39" s="144">
        <v>7</v>
      </c>
      <c r="B39" s="144">
        <v>218</v>
      </c>
      <c r="C39" s="145" t="s">
        <v>305</v>
      </c>
      <c r="D39" s="150" t="s">
        <v>177</v>
      </c>
      <c r="E39" s="55">
        <v>13</v>
      </c>
      <c r="F39" s="55" t="s">
        <v>245</v>
      </c>
      <c r="G39" s="146">
        <v>54.51</v>
      </c>
      <c r="H39" s="147">
        <v>45.51</v>
      </c>
      <c r="I39" s="146">
        <v>1.2</v>
      </c>
      <c r="J39" s="101"/>
      <c r="K39" s="17"/>
      <c r="L39" s="16">
        <v>47.11</v>
      </c>
      <c r="M39" s="84">
        <v>4</v>
      </c>
    </row>
    <row r="40" spans="1:13" s="158" customFormat="1" ht="15.75" x14ac:dyDescent="0.25">
      <c r="A40" s="144">
        <v>8</v>
      </c>
      <c r="B40" s="144">
        <v>241</v>
      </c>
      <c r="C40" s="145" t="s">
        <v>306</v>
      </c>
      <c r="D40" s="150" t="s">
        <v>307</v>
      </c>
      <c r="E40" s="55">
        <v>11</v>
      </c>
      <c r="F40" s="55" t="s">
        <v>250</v>
      </c>
      <c r="G40" s="146">
        <v>65.06</v>
      </c>
      <c r="H40" s="147">
        <v>47.06</v>
      </c>
      <c r="I40" s="146">
        <v>0.4</v>
      </c>
      <c r="J40" s="101"/>
      <c r="K40" s="17"/>
      <c r="L40" s="16">
        <f t="shared" si="2"/>
        <v>47.46</v>
      </c>
      <c r="M40" s="84">
        <v>5</v>
      </c>
    </row>
    <row r="41" spans="1:13" x14ac:dyDescent="0.25">
      <c r="A41" s="160"/>
      <c r="B41" s="160"/>
      <c r="C41" s="28"/>
      <c r="D41" s="14"/>
      <c r="E41" s="14"/>
      <c r="F41" s="14"/>
      <c r="G41" s="101"/>
      <c r="H41" s="59"/>
      <c r="I41" s="55"/>
      <c r="J41" s="146"/>
      <c r="K41" s="17"/>
      <c r="L41" s="16"/>
      <c r="M41" s="143"/>
    </row>
    <row r="42" spans="1:13" x14ac:dyDescent="0.25">
      <c r="J42" s="161"/>
    </row>
    <row r="43" spans="1:13" x14ac:dyDescent="0.25">
      <c r="J43" s="161"/>
    </row>
  </sheetData>
  <mergeCells count="11">
    <mergeCell ref="B7:D7"/>
    <mergeCell ref="B23:D23"/>
    <mergeCell ref="B32:D32"/>
    <mergeCell ref="C1:J1"/>
    <mergeCell ref="A3:G3"/>
    <mergeCell ref="I3:M3"/>
    <mergeCell ref="A5:A6"/>
    <mergeCell ref="B5:B6"/>
    <mergeCell ref="C5:C6"/>
    <mergeCell ref="D5:D6"/>
    <mergeCell ref="E5:M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10" workbookViewId="0">
      <selection activeCell="V10" sqref="V10"/>
    </sheetView>
  </sheetViews>
  <sheetFormatPr defaultRowHeight="15" x14ac:dyDescent="0.25"/>
  <cols>
    <col min="1" max="1" width="4.85546875" customWidth="1"/>
    <col min="2" max="2" width="19.85546875" customWidth="1"/>
    <col min="3" max="3" width="10.85546875" customWidth="1"/>
    <col min="4" max="4" width="8" customWidth="1"/>
    <col min="5" max="5" width="6" customWidth="1"/>
    <col min="6" max="6" width="7.28515625" customWidth="1"/>
    <col min="7" max="7" width="5.140625" customWidth="1"/>
    <col min="8" max="8" width="7.140625" customWidth="1"/>
    <col min="9" max="9" width="5.5703125" customWidth="1"/>
    <col min="10" max="10" width="7.42578125" customWidth="1"/>
    <col min="11" max="11" width="5.28515625" customWidth="1"/>
    <col min="12" max="12" width="6.7109375" customWidth="1"/>
    <col min="13" max="13" width="5.85546875" customWidth="1"/>
    <col min="14" max="14" width="7.28515625" customWidth="1"/>
    <col min="15" max="15" width="5.28515625" customWidth="1"/>
    <col min="16" max="16" width="5.42578125" customWidth="1"/>
    <col min="17" max="17" width="7.85546875" customWidth="1"/>
    <col min="18" max="18" width="5.28515625" customWidth="1"/>
  </cols>
  <sheetData>
    <row r="1" spans="1:18" ht="18.75" x14ac:dyDescent="0.3">
      <c r="A1" s="167"/>
      <c r="B1" s="188" t="s">
        <v>91</v>
      </c>
      <c r="C1" s="188"/>
      <c r="D1" s="188"/>
      <c r="E1" s="188"/>
      <c r="F1" s="188"/>
      <c r="G1" s="188"/>
      <c r="H1" s="188"/>
      <c r="I1" s="188"/>
      <c r="J1" s="188"/>
      <c r="K1" s="188"/>
      <c r="L1" s="167"/>
      <c r="M1" s="167"/>
      <c r="N1" s="167"/>
      <c r="O1" s="167"/>
      <c r="P1" s="167"/>
      <c r="Q1" s="167"/>
      <c r="R1" s="167"/>
    </row>
    <row r="2" spans="1:18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18" ht="18.75" x14ac:dyDescent="0.3">
      <c r="A3" s="218" t="s">
        <v>308</v>
      </c>
      <c r="B3" s="218"/>
      <c r="C3" s="218"/>
      <c r="D3" s="218"/>
      <c r="E3" s="218"/>
      <c r="F3" s="218"/>
      <c r="G3" s="218"/>
      <c r="H3" s="167"/>
      <c r="I3" s="167"/>
      <c r="J3" s="167"/>
      <c r="K3" s="167"/>
      <c r="L3" s="219" t="s">
        <v>309</v>
      </c>
      <c r="M3" s="218"/>
      <c r="N3" s="218"/>
      <c r="O3" s="218"/>
      <c r="P3" s="218"/>
      <c r="Q3" s="218"/>
      <c r="R3" s="218"/>
    </row>
    <row r="4" spans="1:18" ht="15.75" thickBo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15.75" thickTop="1" x14ac:dyDescent="0.25">
      <c r="A5" s="220" t="s">
        <v>92</v>
      </c>
      <c r="B5" s="222" t="s">
        <v>93</v>
      </c>
      <c r="C5" s="224" t="s">
        <v>94</v>
      </c>
      <c r="D5" s="206" t="s">
        <v>95</v>
      </c>
      <c r="E5" s="206"/>
      <c r="F5" s="206"/>
      <c r="G5" s="207" t="s">
        <v>11</v>
      </c>
      <c r="H5" s="205" t="s">
        <v>96</v>
      </c>
      <c r="I5" s="206"/>
      <c r="J5" s="206"/>
      <c r="K5" s="207" t="s">
        <v>11</v>
      </c>
      <c r="L5" s="205" t="s">
        <v>97</v>
      </c>
      <c r="M5" s="206"/>
      <c r="N5" s="206"/>
      <c r="O5" s="207" t="s">
        <v>11</v>
      </c>
      <c r="P5" s="70"/>
      <c r="Q5" s="7"/>
      <c r="R5" s="52"/>
    </row>
    <row r="6" spans="1:18" ht="69" x14ac:dyDescent="0.25">
      <c r="A6" s="221"/>
      <c r="B6" s="223"/>
      <c r="C6" s="225"/>
      <c r="D6" s="71" t="s">
        <v>98</v>
      </c>
      <c r="E6" s="71" t="s">
        <v>99</v>
      </c>
      <c r="F6" s="71" t="s">
        <v>100</v>
      </c>
      <c r="G6" s="208"/>
      <c r="H6" s="72" t="s">
        <v>98</v>
      </c>
      <c r="I6" s="71" t="s">
        <v>99</v>
      </c>
      <c r="J6" s="71" t="s">
        <v>100</v>
      </c>
      <c r="K6" s="208"/>
      <c r="L6" s="72" t="s">
        <v>98</v>
      </c>
      <c r="M6" s="71" t="s">
        <v>99</v>
      </c>
      <c r="N6" s="71" t="s">
        <v>100</v>
      </c>
      <c r="O6" s="208"/>
      <c r="P6" s="73" t="s">
        <v>310</v>
      </c>
      <c r="Q6" s="72" t="s">
        <v>102</v>
      </c>
      <c r="R6" s="71" t="s">
        <v>103</v>
      </c>
    </row>
    <row r="7" spans="1:18" ht="18.75" x14ac:dyDescent="0.25">
      <c r="A7" s="168"/>
      <c r="B7" s="209" t="s">
        <v>104</v>
      </c>
      <c r="C7" s="210"/>
      <c r="D7" s="210"/>
      <c r="E7" s="210"/>
      <c r="F7" s="210"/>
      <c r="G7" s="211"/>
      <c r="H7" s="72"/>
      <c r="I7" s="71"/>
      <c r="J7" s="71"/>
      <c r="K7" s="166"/>
      <c r="L7" s="72"/>
      <c r="M7" s="71"/>
      <c r="N7" s="71"/>
      <c r="O7" s="166"/>
      <c r="P7" s="76"/>
      <c r="Q7" s="72"/>
      <c r="R7" s="71"/>
    </row>
    <row r="8" spans="1:18" ht="15.75" x14ac:dyDescent="0.25">
      <c r="A8" s="169">
        <v>1</v>
      </c>
      <c r="B8" s="78" t="s">
        <v>132</v>
      </c>
      <c r="C8" s="55" t="s">
        <v>105</v>
      </c>
      <c r="D8" s="14">
        <v>27.87</v>
      </c>
      <c r="E8" s="55">
        <v>5</v>
      </c>
      <c r="F8" s="20">
        <f t="shared" ref="F8" si="0">SUM(D8:E8)</f>
        <v>32.870000000000005</v>
      </c>
      <c r="G8" s="79">
        <v>4</v>
      </c>
      <c r="H8" s="16">
        <v>63.37</v>
      </c>
      <c r="I8" s="55"/>
      <c r="J8" s="20">
        <f t="shared" ref="J8:J11" si="1">SUM(H8:I8)</f>
        <v>63.37</v>
      </c>
      <c r="K8" s="79">
        <v>4</v>
      </c>
      <c r="L8" s="16">
        <v>32.880000000000003</v>
      </c>
      <c r="M8" s="55"/>
      <c r="N8" s="20">
        <f t="shared" ref="N8:N11" si="2">SUM(L8:M8)</f>
        <v>32.880000000000003</v>
      </c>
      <c r="O8" s="79">
        <v>4</v>
      </c>
      <c r="P8" s="80"/>
      <c r="Q8" s="16">
        <f t="shared" ref="Q8" si="3">SUM(F8+J8+N8)</f>
        <v>129.12</v>
      </c>
      <c r="R8" s="84">
        <v>4</v>
      </c>
    </row>
    <row r="9" spans="1:18" ht="18.75" x14ac:dyDescent="0.3">
      <c r="A9" s="169">
        <v>2</v>
      </c>
      <c r="B9" s="78" t="s">
        <v>106</v>
      </c>
      <c r="C9" s="55" t="s">
        <v>107</v>
      </c>
      <c r="D9" s="20">
        <v>23.93</v>
      </c>
      <c r="E9" s="55"/>
      <c r="F9" s="20">
        <f>SUM(D9:E9)</f>
        <v>23.93</v>
      </c>
      <c r="G9" s="79">
        <v>1</v>
      </c>
      <c r="H9" s="16">
        <v>46</v>
      </c>
      <c r="I9" s="55">
        <v>5</v>
      </c>
      <c r="J9" s="20">
        <f t="shared" si="1"/>
        <v>51</v>
      </c>
      <c r="K9" s="79">
        <v>2</v>
      </c>
      <c r="L9" s="17">
        <v>25.72</v>
      </c>
      <c r="M9" s="55">
        <v>5</v>
      </c>
      <c r="N9" s="20">
        <f>SUM(L9:M9)</f>
        <v>30.72</v>
      </c>
      <c r="O9" s="79">
        <v>2</v>
      </c>
      <c r="P9" s="80"/>
      <c r="Q9" s="16">
        <f>SUM(F9+J9+N9)</f>
        <v>105.65</v>
      </c>
      <c r="R9" s="164">
        <v>2</v>
      </c>
    </row>
    <row r="10" spans="1:18" ht="18.75" x14ac:dyDescent="0.3">
      <c r="A10" s="169">
        <v>3</v>
      </c>
      <c r="B10" s="78" t="s">
        <v>108</v>
      </c>
      <c r="C10" s="55" t="s">
        <v>109</v>
      </c>
      <c r="D10" s="20">
        <v>23.93</v>
      </c>
      <c r="E10" s="55"/>
      <c r="F10" s="20">
        <f>SUM(D10:E10)</f>
        <v>23.93</v>
      </c>
      <c r="G10" s="79">
        <v>2</v>
      </c>
      <c r="H10" s="16">
        <v>37.19</v>
      </c>
      <c r="I10" s="55"/>
      <c r="J10" s="20">
        <f t="shared" si="1"/>
        <v>37.19</v>
      </c>
      <c r="K10" s="79">
        <v>1</v>
      </c>
      <c r="L10" s="17">
        <v>24.82</v>
      </c>
      <c r="M10" s="55">
        <v>5</v>
      </c>
      <c r="N10" s="20">
        <f t="shared" si="2"/>
        <v>29.82</v>
      </c>
      <c r="O10" s="79">
        <v>1</v>
      </c>
      <c r="P10" s="80"/>
      <c r="Q10" s="16">
        <f>SUM(F10+J10+N10)</f>
        <v>90.94</v>
      </c>
      <c r="R10" s="127">
        <v>1</v>
      </c>
    </row>
    <row r="11" spans="1:18" ht="18.75" x14ac:dyDescent="0.3">
      <c r="A11" s="169">
        <v>4</v>
      </c>
      <c r="B11" s="78" t="s">
        <v>156</v>
      </c>
      <c r="C11" s="55" t="s">
        <v>157</v>
      </c>
      <c r="D11" s="14">
        <v>30.15</v>
      </c>
      <c r="E11" s="55"/>
      <c r="F11" s="20">
        <f>SUM(D11:E11)</f>
        <v>30.15</v>
      </c>
      <c r="G11" s="79">
        <v>3</v>
      </c>
      <c r="H11" s="16">
        <v>48.32</v>
      </c>
      <c r="I11" s="55">
        <v>5</v>
      </c>
      <c r="J11" s="20">
        <f t="shared" si="1"/>
        <v>53.32</v>
      </c>
      <c r="K11" s="79">
        <v>3</v>
      </c>
      <c r="L11" s="17">
        <v>25.81</v>
      </c>
      <c r="M11" s="55">
        <v>5</v>
      </c>
      <c r="N11" s="20">
        <f t="shared" si="2"/>
        <v>30.81</v>
      </c>
      <c r="O11" s="79">
        <v>3</v>
      </c>
      <c r="P11" s="80"/>
      <c r="Q11" s="16">
        <f>SUM(F11+J11+N11)</f>
        <v>114.28</v>
      </c>
      <c r="R11" s="129">
        <v>3</v>
      </c>
    </row>
    <row r="12" spans="1:18" ht="15.75" x14ac:dyDescent="0.25">
      <c r="A12" s="169"/>
      <c r="B12" s="85"/>
      <c r="C12" s="14"/>
      <c r="D12" s="14"/>
      <c r="E12" s="14"/>
      <c r="F12" s="20"/>
      <c r="G12" s="86"/>
      <c r="H12" s="17"/>
      <c r="I12" s="14"/>
      <c r="J12" s="20"/>
      <c r="K12" s="86"/>
      <c r="L12" s="17"/>
      <c r="M12" s="14"/>
      <c r="N12" s="20"/>
      <c r="O12" s="86"/>
      <c r="P12" s="87"/>
      <c r="Q12" s="16"/>
      <c r="R12" s="126"/>
    </row>
    <row r="13" spans="1:18" ht="18.75" x14ac:dyDescent="0.3">
      <c r="A13" s="169"/>
      <c r="B13" s="212" t="s">
        <v>110</v>
      </c>
      <c r="C13" s="213"/>
      <c r="D13" s="213"/>
      <c r="E13" s="213"/>
      <c r="F13" s="213"/>
      <c r="G13" s="214"/>
      <c r="H13" s="17"/>
      <c r="I13" s="14"/>
      <c r="J13" s="20"/>
      <c r="K13" s="86"/>
      <c r="L13" s="17"/>
      <c r="M13" s="14"/>
      <c r="N13" s="20"/>
      <c r="O13" s="86"/>
      <c r="P13" s="87"/>
      <c r="Q13" s="16"/>
      <c r="R13" s="126"/>
    </row>
    <row r="14" spans="1:18" ht="15.75" x14ac:dyDescent="0.25">
      <c r="A14" s="169">
        <v>1</v>
      </c>
      <c r="B14" s="89" t="s">
        <v>160</v>
      </c>
      <c r="C14" s="55" t="s">
        <v>161</v>
      </c>
      <c r="D14" s="20">
        <v>26.07</v>
      </c>
      <c r="E14" s="55"/>
      <c r="F14" s="20">
        <f t="shared" ref="F14:F17" si="4">SUM(D14+E14)</f>
        <v>26.07</v>
      </c>
      <c r="G14" s="79">
        <v>3</v>
      </c>
      <c r="H14" s="16">
        <v>45.02</v>
      </c>
      <c r="I14" s="55">
        <v>10</v>
      </c>
      <c r="J14" s="20">
        <f t="shared" ref="J14:J17" si="5">SUM(H14+I14)</f>
        <v>55.02</v>
      </c>
      <c r="K14" s="79">
        <v>4</v>
      </c>
      <c r="L14" s="16">
        <v>27.08</v>
      </c>
      <c r="M14" s="55">
        <v>5</v>
      </c>
      <c r="N14" s="20">
        <f t="shared" ref="N14:N17" si="6">SUM(L14+M14)</f>
        <v>32.08</v>
      </c>
      <c r="O14" s="79">
        <v>3</v>
      </c>
      <c r="P14" s="80"/>
      <c r="Q14" s="16">
        <f t="shared" ref="Q14:Q17" si="7">SUM(F14+J14+N14)</f>
        <v>113.17</v>
      </c>
      <c r="R14" s="84">
        <v>4</v>
      </c>
    </row>
    <row r="15" spans="1:18" ht="18.75" x14ac:dyDescent="0.3">
      <c r="A15" s="169">
        <v>2</v>
      </c>
      <c r="B15" s="89" t="s">
        <v>115</v>
      </c>
      <c r="C15" s="55" t="s">
        <v>116</v>
      </c>
      <c r="D15" s="20">
        <v>24.12</v>
      </c>
      <c r="E15" s="55"/>
      <c r="F15" s="20">
        <f t="shared" si="4"/>
        <v>24.12</v>
      </c>
      <c r="G15" s="79">
        <v>1</v>
      </c>
      <c r="H15" s="16">
        <v>39.76</v>
      </c>
      <c r="I15" s="55"/>
      <c r="J15" s="20">
        <f t="shared" si="5"/>
        <v>39.76</v>
      </c>
      <c r="K15" s="79">
        <v>1</v>
      </c>
      <c r="L15" s="17">
        <v>27.88</v>
      </c>
      <c r="M15" s="55"/>
      <c r="N15" s="20">
        <f t="shared" si="6"/>
        <v>27.88</v>
      </c>
      <c r="O15" s="79">
        <v>2</v>
      </c>
      <c r="P15" s="80"/>
      <c r="Q15" s="16">
        <f t="shared" si="7"/>
        <v>91.759999999999991</v>
      </c>
      <c r="R15" s="127">
        <v>1</v>
      </c>
    </row>
    <row r="16" spans="1:18" ht="18.75" x14ac:dyDescent="0.3">
      <c r="A16" s="169">
        <v>3</v>
      </c>
      <c r="B16" s="89" t="s">
        <v>158</v>
      </c>
      <c r="C16" s="55" t="s">
        <v>159</v>
      </c>
      <c r="D16" s="20">
        <v>28.3</v>
      </c>
      <c r="E16" s="55"/>
      <c r="F16" s="20">
        <f t="shared" si="4"/>
        <v>28.3</v>
      </c>
      <c r="G16" s="79">
        <v>4</v>
      </c>
      <c r="H16" s="17">
        <v>51.35</v>
      </c>
      <c r="I16" s="55"/>
      <c r="J16" s="20">
        <f t="shared" si="5"/>
        <v>51.35</v>
      </c>
      <c r="K16" s="79">
        <v>3</v>
      </c>
      <c r="L16" s="17">
        <v>32.909999999999997</v>
      </c>
      <c r="M16" s="55"/>
      <c r="N16" s="20">
        <f t="shared" si="6"/>
        <v>32.909999999999997</v>
      </c>
      <c r="O16" s="79">
        <v>4</v>
      </c>
      <c r="P16" s="80"/>
      <c r="Q16" s="16">
        <f t="shared" si="7"/>
        <v>112.56</v>
      </c>
      <c r="R16" s="129">
        <v>3</v>
      </c>
    </row>
    <row r="17" spans="1:18" ht="18.75" x14ac:dyDescent="0.3">
      <c r="A17" s="169">
        <v>4</v>
      </c>
      <c r="B17" s="89" t="s">
        <v>113</v>
      </c>
      <c r="C17" s="55" t="s">
        <v>114</v>
      </c>
      <c r="D17" s="20">
        <v>25.44</v>
      </c>
      <c r="E17" s="55"/>
      <c r="F17" s="20">
        <f t="shared" si="4"/>
        <v>25.44</v>
      </c>
      <c r="G17" s="79">
        <v>2</v>
      </c>
      <c r="H17" s="17">
        <v>40.97</v>
      </c>
      <c r="I17" s="55">
        <v>10</v>
      </c>
      <c r="J17" s="20">
        <f t="shared" si="5"/>
        <v>50.97</v>
      </c>
      <c r="K17" s="79">
        <v>2</v>
      </c>
      <c r="L17" s="17">
        <v>27.72</v>
      </c>
      <c r="M17" s="55"/>
      <c r="N17" s="20">
        <f t="shared" si="6"/>
        <v>27.72</v>
      </c>
      <c r="O17" s="79">
        <v>1</v>
      </c>
      <c r="P17" s="80"/>
      <c r="Q17" s="16">
        <f t="shared" si="7"/>
        <v>104.13</v>
      </c>
      <c r="R17" s="164">
        <v>2</v>
      </c>
    </row>
    <row r="18" spans="1:18" ht="15.75" x14ac:dyDescent="0.25">
      <c r="A18" s="169"/>
      <c r="B18" s="85"/>
      <c r="C18" s="14"/>
      <c r="D18" s="14"/>
      <c r="E18" s="14"/>
      <c r="F18" s="20"/>
      <c r="G18" s="86"/>
      <c r="H18" s="17"/>
      <c r="I18" s="14"/>
      <c r="J18" s="20"/>
      <c r="K18" s="86"/>
      <c r="L18" s="17"/>
      <c r="M18" s="14"/>
      <c r="N18" s="20"/>
      <c r="O18" s="86"/>
      <c r="P18" s="87"/>
      <c r="Q18" s="16"/>
      <c r="R18" s="126"/>
    </row>
    <row r="19" spans="1:18" ht="18.75" x14ac:dyDescent="0.3">
      <c r="A19" s="169"/>
      <c r="B19" s="215" t="s">
        <v>117</v>
      </c>
      <c r="C19" s="216"/>
      <c r="D19" s="216"/>
      <c r="E19" s="216"/>
      <c r="F19" s="216"/>
      <c r="G19" s="217"/>
      <c r="H19" s="17"/>
      <c r="I19" s="14"/>
      <c r="J19" s="20"/>
      <c r="K19" s="86"/>
      <c r="L19" s="17"/>
      <c r="M19" s="14"/>
      <c r="N19" s="90"/>
      <c r="O19" s="86"/>
      <c r="P19" s="87"/>
      <c r="Q19" s="16"/>
      <c r="R19" s="126"/>
    </row>
    <row r="20" spans="1:18" ht="18.75" x14ac:dyDescent="0.3">
      <c r="A20" s="169">
        <v>1</v>
      </c>
      <c r="B20" s="91" t="s">
        <v>261</v>
      </c>
      <c r="C20" s="55" t="s">
        <v>262</v>
      </c>
      <c r="D20" s="92">
        <v>33.25</v>
      </c>
      <c r="E20" s="55"/>
      <c r="F20" s="20">
        <f t="shared" ref="F20:F33" si="8">SUM(D20+E20)</f>
        <v>33.25</v>
      </c>
      <c r="G20" s="79">
        <v>2</v>
      </c>
      <c r="H20" s="16">
        <v>53.96</v>
      </c>
      <c r="I20" s="55"/>
      <c r="J20" s="20">
        <f t="shared" ref="J20:J33" si="9">SUM(H20+I20)</f>
        <v>53.96</v>
      </c>
      <c r="K20" s="79">
        <v>2</v>
      </c>
      <c r="L20" s="17">
        <v>33.380000000000003</v>
      </c>
      <c r="M20" s="55"/>
      <c r="N20" s="93">
        <f>SUM(L20+M20)</f>
        <v>33.380000000000003</v>
      </c>
      <c r="O20" s="94">
        <v>2</v>
      </c>
      <c r="P20" s="165"/>
      <c r="Q20" s="16">
        <f>SUM(F20+J20+N20+P20)</f>
        <v>120.59</v>
      </c>
      <c r="R20" s="127">
        <v>1</v>
      </c>
    </row>
    <row r="21" spans="1:18" ht="15.75" x14ac:dyDescent="0.25">
      <c r="A21" s="169">
        <v>2</v>
      </c>
      <c r="B21" s="91" t="s">
        <v>119</v>
      </c>
      <c r="C21" s="55" t="s">
        <v>169</v>
      </c>
      <c r="D21" s="14">
        <v>56.07</v>
      </c>
      <c r="E21" s="55"/>
      <c r="F21" s="20">
        <f t="shared" si="8"/>
        <v>56.07</v>
      </c>
      <c r="G21" s="79">
        <v>5</v>
      </c>
      <c r="H21" s="17">
        <v>87.66</v>
      </c>
      <c r="I21" s="55"/>
      <c r="J21" s="20">
        <f t="shared" si="9"/>
        <v>87.66</v>
      </c>
      <c r="K21" s="79">
        <v>5</v>
      </c>
      <c r="L21" s="16">
        <v>31.52</v>
      </c>
      <c r="M21" s="55"/>
      <c r="N21" s="20">
        <f>SUM(L21:M21)</f>
        <v>31.52</v>
      </c>
      <c r="O21" s="79">
        <v>1</v>
      </c>
      <c r="P21" s="59"/>
      <c r="Q21" s="16">
        <f>SUM(F21+J21+N21+P21)</f>
        <v>175.25</v>
      </c>
      <c r="R21" s="102" t="s">
        <v>311</v>
      </c>
    </row>
    <row r="22" spans="1:18" ht="15.75" x14ac:dyDescent="0.25">
      <c r="A22" s="169">
        <v>3</v>
      </c>
      <c r="B22" s="91" t="s">
        <v>118</v>
      </c>
      <c r="C22" s="55" t="s">
        <v>59</v>
      </c>
      <c r="D22" s="14">
        <v>40.97</v>
      </c>
      <c r="E22" s="55"/>
      <c r="F22" s="20">
        <f t="shared" si="8"/>
        <v>40.97</v>
      </c>
      <c r="G22" s="79">
        <v>4</v>
      </c>
      <c r="H22" s="17">
        <v>57.69</v>
      </c>
      <c r="I22" s="55"/>
      <c r="J22" s="20">
        <f t="shared" si="9"/>
        <v>57.69</v>
      </c>
      <c r="K22" s="79">
        <v>3</v>
      </c>
      <c r="L22" s="17">
        <v>61.69</v>
      </c>
      <c r="M22" s="55"/>
      <c r="N22" s="20">
        <f>SUM(L22:M22)</f>
        <v>61.69</v>
      </c>
      <c r="O22" s="79">
        <v>5</v>
      </c>
      <c r="P22" s="59">
        <v>15</v>
      </c>
      <c r="Q22" s="16">
        <f>SUM(F22+J22+N22+P22)</f>
        <v>175.35</v>
      </c>
      <c r="R22" s="84">
        <v>5</v>
      </c>
    </row>
    <row r="23" spans="1:18" ht="18.75" x14ac:dyDescent="0.3">
      <c r="A23" s="169">
        <v>4</v>
      </c>
      <c r="B23" s="91" t="s">
        <v>208</v>
      </c>
      <c r="C23" s="55" t="s">
        <v>209</v>
      </c>
      <c r="D23" s="14">
        <v>36.270000000000003</v>
      </c>
      <c r="E23" s="55"/>
      <c r="F23" s="20">
        <f t="shared" si="8"/>
        <v>36.270000000000003</v>
      </c>
      <c r="G23" s="79">
        <v>3</v>
      </c>
      <c r="H23" s="17">
        <v>47.55</v>
      </c>
      <c r="I23" s="55">
        <v>5</v>
      </c>
      <c r="J23" s="20">
        <f t="shared" si="9"/>
        <v>52.55</v>
      </c>
      <c r="K23" s="79">
        <v>1</v>
      </c>
      <c r="L23" s="16">
        <v>42.19</v>
      </c>
      <c r="M23" s="55"/>
      <c r="N23" s="20">
        <f>SUM(L23:M23)</f>
        <v>42.19</v>
      </c>
      <c r="O23" s="79">
        <v>4</v>
      </c>
      <c r="P23" s="59"/>
      <c r="Q23" s="16">
        <f t="shared" ref="Q23:Q24" si="10">SUM(F23+J23+N23+P23)</f>
        <v>131.01</v>
      </c>
      <c r="R23" s="129">
        <v>3</v>
      </c>
    </row>
    <row r="24" spans="1:18" ht="18.75" x14ac:dyDescent="0.3">
      <c r="A24" s="169">
        <v>5</v>
      </c>
      <c r="B24" s="91" t="s">
        <v>141</v>
      </c>
      <c r="C24" s="55" t="s">
        <v>142</v>
      </c>
      <c r="D24" s="14">
        <v>28.54</v>
      </c>
      <c r="E24" s="55"/>
      <c r="F24" s="20">
        <f t="shared" si="8"/>
        <v>28.54</v>
      </c>
      <c r="G24" s="79">
        <v>1</v>
      </c>
      <c r="H24" s="16">
        <v>60.95</v>
      </c>
      <c r="I24" s="55"/>
      <c r="J24" s="20">
        <f t="shared" si="9"/>
        <v>60.95</v>
      </c>
      <c r="K24" s="79">
        <v>4</v>
      </c>
      <c r="L24" s="16">
        <v>35.479999999999997</v>
      </c>
      <c r="M24" s="55"/>
      <c r="N24" s="20">
        <f>SUM(L24:M24)</f>
        <v>35.479999999999997</v>
      </c>
      <c r="O24" s="79">
        <v>3</v>
      </c>
      <c r="P24" s="59"/>
      <c r="Q24" s="16">
        <f t="shared" si="10"/>
        <v>124.97</v>
      </c>
      <c r="R24" s="130">
        <v>2</v>
      </c>
    </row>
    <row r="25" spans="1:18" ht="15.75" x14ac:dyDescent="0.25">
      <c r="A25" s="169"/>
      <c r="B25" s="28"/>
      <c r="C25" s="28"/>
      <c r="D25" s="28"/>
      <c r="E25" s="28"/>
      <c r="F25" s="37"/>
      <c r="G25" s="96"/>
      <c r="H25" s="17"/>
      <c r="I25" s="14"/>
      <c r="J25" s="20"/>
      <c r="K25" s="86"/>
      <c r="L25" s="17"/>
      <c r="M25" s="14"/>
      <c r="N25" s="20"/>
      <c r="O25" s="86"/>
      <c r="P25" s="59"/>
      <c r="Q25" s="16"/>
      <c r="R25" s="126"/>
    </row>
    <row r="26" spans="1:18" ht="18.75" x14ac:dyDescent="0.3">
      <c r="A26" s="169"/>
      <c r="B26" s="202" t="s">
        <v>121</v>
      </c>
      <c r="C26" s="203"/>
      <c r="D26" s="203"/>
      <c r="E26" s="203"/>
      <c r="F26" s="203"/>
      <c r="G26" s="204"/>
      <c r="H26" s="17"/>
      <c r="I26" s="14"/>
      <c r="J26" s="20"/>
      <c r="K26" s="86"/>
      <c r="L26" s="17"/>
      <c r="M26" s="14"/>
      <c r="N26" s="20"/>
      <c r="O26" s="86"/>
      <c r="P26" s="59"/>
      <c r="Q26" s="16"/>
      <c r="R26" s="126"/>
    </row>
    <row r="27" spans="1:18" ht="18.75" x14ac:dyDescent="0.3">
      <c r="A27" s="169">
        <v>1</v>
      </c>
      <c r="B27" s="97" t="s">
        <v>145</v>
      </c>
      <c r="C27" s="55" t="s">
        <v>124</v>
      </c>
      <c r="D27" s="20">
        <v>29.29</v>
      </c>
      <c r="E27" s="14"/>
      <c r="F27" s="20">
        <f t="shared" si="8"/>
        <v>29.29</v>
      </c>
      <c r="G27" s="79">
        <v>1</v>
      </c>
      <c r="H27" s="16">
        <v>57.2</v>
      </c>
      <c r="I27" s="14"/>
      <c r="J27" s="20">
        <f>SUM(H27+I27)</f>
        <v>57.2</v>
      </c>
      <c r="K27" s="79">
        <v>2</v>
      </c>
      <c r="L27" s="17">
        <v>36.630000000000003</v>
      </c>
      <c r="M27" s="14"/>
      <c r="N27" s="20">
        <f t="shared" ref="N27:N33" si="11">SUM(L27+M27)</f>
        <v>36.630000000000003</v>
      </c>
      <c r="O27" s="79">
        <v>3</v>
      </c>
      <c r="P27" s="59"/>
      <c r="Q27" s="30">
        <f>SUM(F27+J27+N27)</f>
        <v>123.12</v>
      </c>
      <c r="R27" s="130">
        <v>2</v>
      </c>
    </row>
    <row r="28" spans="1:18" ht="18.75" x14ac:dyDescent="0.3">
      <c r="A28" s="169">
        <v>2</v>
      </c>
      <c r="B28" s="97" t="s">
        <v>139</v>
      </c>
      <c r="C28" s="55" t="s">
        <v>140</v>
      </c>
      <c r="D28" s="20">
        <v>33.659999999999997</v>
      </c>
      <c r="E28" s="14"/>
      <c r="F28" s="20">
        <f t="shared" si="8"/>
        <v>33.659999999999997</v>
      </c>
      <c r="G28" s="79">
        <v>3</v>
      </c>
      <c r="H28" s="16">
        <v>65.38</v>
      </c>
      <c r="I28" s="14"/>
      <c r="J28" s="20">
        <f t="shared" ref="J28:J29" si="12">SUM(H28+I28)</f>
        <v>65.38</v>
      </c>
      <c r="K28" s="79">
        <v>3</v>
      </c>
      <c r="L28" s="17">
        <v>30.19</v>
      </c>
      <c r="M28" s="14"/>
      <c r="N28" s="20">
        <f t="shared" si="11"/>
        <v>30.19</v>
      </c>
      <c r="O28" s="79">
        <v>2</v>
      </c>
      <c r="P28" s="59"/>
      <c r="Q28" s="16">
        <f>SUM(F28+J28+N28+P28)</f>
        <v>129.22999999999999</v>
      </c>
      <c r="R28" s="129">
        <v>3</v>
      </c>
    </row>
    <row r="29" spans="1:18" ht="18.75" x14ac:dyDescent="0.3">
      <c r="A29" s="169">
        <v>3</v>
      </c>
      <c r="B29" s="97" t="s">
        <v>146</v>
      </c>
      <c r="C29" s="55" t="s">
        <v>147</v>
      </c>
      <c r="D29" s="20">
        <v>29.4</v>
      </c>
      <c r="E29" s="14"/>
      <c r="F29" s="20">
        <f t="shared" si="8"/>
        <v>29.4</v>
      </c>
      <c r="G29" s="79">
        <v>2</v>
      </c>
      <c r="H29" s="16">
        <v>48</v>
      </c>
      <c r="I29" s="14">
        <v>5</v>
      </c>
      <c r="J29" s="20">
        <f t="shared" si="12"/>
        <v>53</v>
      </c>
      <c r="K29" s="79">
        <v>1</v>
      </c>
      <c r="L29" s="17">
        <v>27.59</v>
      </c>
      <c r="M29" s="14"/>
      <c r="N29" s="20">
        <f t="shared" si="11"/>
        <v>27.59</v>
      </c>
      <c r="O29" s="79">
        <v>1</v>
      </c>
      <c r="P29" s="59"/>
      <c r="Q29" s="16">
        <f>SUM(F29+J29+N29+P29)</f>
        <v>109.99000000000001</v>
      </c>
      <c r="R29" s="127">
        <v>1</v>
      </c>
    </row>
    <row r="30" spans="1:18" ht="15.75" x14ac:dyDescent="0.25">
      <c r="A30" s="169"/>
      <c r="B30" s="28"/>
      <c r="C30" s="14"/>
      <c r="D30" s="14"/>
      <c r="E30" s="14"/>
      <c r="F30" s="20"/>
      <c r="G30" s="86"/>
      <c r="H30" s="17"/>
      <c r="I30" s="14"/>
      <c r="J30" s="20"/>
      <c r="K30" s="86"/>
      <c r="L30" s="17"/>
      <c r="M30" s="14"/>
      <c r="N30" s="20"/>
      <c r="O30" s="86"/>
      <c r="P30" s="59"/>
      <c r="Q30" s="16"/>
      <c r="R30" s="126"/>
    </row>
    <row r="31" spans="1:18" ht="18.75" x14ac:dyDescent="0.3">
      <c r="A31" s="169"/>
      <c r="B31" s="202" t="s">
        <v>125</v>
      </c>
      <c r="C31" s="203"/>
      <c r="D31" s="203"/>
      <c r="E31" s="203"/>
      <c r="F31" s="203"/>
      <c r="G31" s="204"/>
      <c r="H31" s="17"/>
      <c r="I31" s="14"/>
      <c r="J31" s="20"/>
      <c r="K31" s="86"/>
      <c r="L31" s="17"/>
      <c r="M31" s="14"/>
      <c r="N31" s="20"/>
      <c r="O31" s="86"/>
      <c r="P31" s="59"/>
      <c r="Q31" s="16"/>
      <c r="R31" s="126"/>
    </row>
    <row r="32" spans="1:18" ht="18.75" x14ac:dyDescent="0.3">
      <c r="A32" s="169">
        <v>1</v>
      </c>
      <c r="B32" s="98" t="s">
        <v>126</v>
      </c>
      <c r="C32" s="55" t="s">
        <v>127</v>
      </c>
      <c r="D32" s="20">
        <v>39.11</v>
      </c>
      <c r="E32" s="14"/>
      <c r="F32" s="20">
        <f t="shared" si="8"/>
        <v>39.11</v>
      </c>
      <c r="G32" s="79">
        <v>2</v>
      </c>
      <c r="H32" s="16">
        <v>52.79</v>
      </c>
      <c r="I32" s="55"/>
      <c r="J32" s="20">
        <f t="shared" si="9"/>
        <v>52.79</v>
      </c>
      <c r="K32" s="79">
        <v>1</v>
      </c>
      <c r="L32" s="17">
        <v>34.25</v>
      </c>
      <c r="M32" s="55"/>
      <c r="N32" s="20">
        <f t="shared" si="11"/>
        <v>34.25</v>
      </c>
      <c r="O32" s="79">
        <v>1</v>
      </c>
      <c r="P32" s="59"/>
      <c r="Q32" s="16">
        <f t="shared" ref="Q32:Q33" si="13">SUM(F32+J32+N32)</f>
        <v>126.15</v>
      </c>
      <c r="R32" s="130">
        <v>2</v>
      </c>
    </row>
    <row r="33" spans="1:18" ht="18.75" x14ac:dyDescent="0.3">
      <c r="A33" s="169">
        <v>2</v>
      </c>
      <c r="B33" s="98" t="s">
        <v>128</v>
      </c>
      <c r="C33" s="55" t="s">
        <v>105</v>
      </c>
      <c r="D33" s="20">
        <v>28.34</v>
      </c>
      <c r="E33" s="14"/>
      <c r="F33" s="20">
        <f t="shared" si="8"/>
        <v>28.34</v>
      </c>
      <c r="G33" s="79">
        <v>1</v>
      </c>
      <c r="H33" s="16">
        <v>57</v>
      </c>
      <c r="I33" s="55">
        <v>5</v>
      </c>
      <c r="J33" s="20">
        <f t="shared" si="9"/>
        <v>62</v>
      </c>
      <c r="K33" s="79">
        <v>2</v>
      </c>
      <c r="L33" s="17">
        <v>34.51</v>
      </c>
      <c r="M33" s="55"/>
      <c r="N33" s="20">
        <f t="shared" si="11"/>
        <v>34.51</v>
      </c>
      <c r="O33" s="79">
        <v>2</v>
      </c>
      <c r="P33" s="59"/>
      <c r="Q33" s="16">
        <f t="shared" si="13"/>
        <v>124.85</v>
      </c>
      <c r="R33" s="127">
        <v>1</v>
      </c>
    </row>
    <row r="34" spans="1:18" ht="15.75" x14ac:dyDescent="0.25">
      <c r="A34" s="169"/>
      <c r="B34" s="14"/>
      <c r="C34" s="14"/>
      <c r="D34" s="14"/>
      <c r="E34" s="14"/>
      <c r="F34" s="20"/>
      <c r="G34" s="86"/>
      <c r="H34" s="17"/>
      <c r="I34" s="14"/>
      <c r="J34" s="20"/>
      <c r="K34" s="86"/>
      <c r="L34" s="17"/>
      <c r="M34" s="14"/>
      <c r="N34" s="20"/>
      <c r="O34" s="86"/>
      <c r="P34" s="59"/>
      <c r="Q34" s="16"/>
      <c r="R34" s="126"/>
    </row>
  </sheetData>
  <mergeCells count="17"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B31:G31"/>
    <mergeCell ref="L5:N5"/>
    <mergeCell ref="O5:O6"/>
    <mergeCell ref="B7:G7"/>
    <mergeCell ref="B13:G13"/>
    <mergeCell ref="B19:G19"/>
    <mergeCell ref="B26:G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10</vt:i4>
      </vt:variant>
    </vt:vector>
  </HeadingPairs>
  <TitlesOfParts>
    <vt:vector size="10" baseType="lpstr">
      <vt:lpstr>Alūksnes ziema 2020</vt:lpstr>
      <vt:lpstr>LIZUMS 2020</vt:lpstr>
      <vt:lpstr>LĪVĀNI 2020</vt:lpstr>
      <vt:lpstr>KOLKA 2020</vt:lpstr>
      <vt:lpstr>TARTU 2020</vt:lpstr>
      <vt:lpstr>Jaunlaicene-stipro skrējiens</vt:lpstr>
      <vt:lpstr>LITENE 2020</vt:lpstr>
      <vt:lpstr>Velēna- stipro skrējiens</vt:lpstr>
      <vt:lpstr>Varakļāni 2020</vt:lpstr>
      <vt:lpstr>Priekuļi 2020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2020-09-26T17:01:02Z</cp:lastPrinted>
  <dcterms:created xsi:type="dcterms:W3CDTF">2020-02-22T16:50:03Z</dcterms:created>
  <dcterms:modified xsi:type="dcterms:W3CDTF">2020-09-26T17:23:02Z</dcterms:modified>
</cp:coreProperties>
</file>